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ΔΕΛΤΙΟ ΝΠΔΔ 2017" sheetId="1" state="visible" r:id="rId2"/>
    <sheet name="ΔΕΛΤΙΟ ΝΠΔΔ 2017 (2)" sheetId="2" state="hidden" r:id="rId3"/>
  </sheets>
  <definedNames>
    <definedName function="false" hidden="false" localSheetId="0" name="_xlnm.Print_Area" vbProcedure="false">'ΔΕΛΤΙΟ ΝΠΔΔ 2017'!$B$12:$F$204</definedName>
    <definedName function="false" hidden="false" localSheetId="1" name="_xlnm.Print_Area" vbProcedure="false">'ΔΕΛΤΙΟ ΝΠΔΔ 2017 (2)'!$B$12:$F$204</definedName>
    <definedName function="false" hidden="true" localSheetId="1" name="_xlnm._FilterDatabase" vbProcedure="false">'ΔΕΛΤΙΟ ΝΠΔΔ 2017 (2)'!$B$14:$G$204</definedName>
    <definedName function="false" hidden="false" localSheetId="0" name="_xlnm.Print_Area" vbProcedure="false">'ΔΕΛΤΙΟ ΝΠΔΔ 2017'!$B$12:$F$204</definedName>
    <definedName function="false" hidden="false" localSheetId="0" name="_xlnm.Print_Area_0" vbProcedure="false">'ΔΕΛΤΙΟ ΝΠΔΔ 2017'!$B$12:$F$204</definedName>
    <definedName function="false" hidden="false" localSheetId="0" name="_xlnm.Print_Area_0_0" vbProcedure="false">'ΔΕΛΤΙΟ ΝΠΔΔ 2017'!$B$12:$F$204</definedName>
    <definedName function="false" hidden="false" localSheetId="0" name="_xlnm.Print_Area_0_0_0" vbProcedure="false">'ΔΕΛΤΙΟ ΝΠΔΔ 2017'!$B$12:$F$204</definedName>
    <definedName function="false" hidden="false" localSheetId="0" name="_xlnm.Print_Area_0_0_0_0" vbProcedure="false">'ΔΕΛΤΙΟ ΝΠΔΔ 2017'!$B$12:$F$204</definedName>
    <definedName function="false" hidden="false" localSheetId="0" name="_xlnm.Print_Area_0_0_0_0_0" vbProcedure="false">'ΔΕΛΤΙΟ ΝΠΔΔ 2017'!$B$12:$F$204</definedName>
    <definedName function="false" hidden="false" localSheetId="0" name="_xlnm._FilterDatabase" vbProcedure="false">'ΔΕΛΤΙΟ ΝΠΔΔ 2017'!$B$14:$G$204</definedName>
    <definedName function="false" hidden="false" localSheetId="1" name="_xlnm.Print_Area" vbProcedure="false">'ΔΕΛΤΙΟ ΝΠΔΔ 2017 (2)'!$B$12:$F$204</definedName>
    <definedName function="false" hidden="false" localSheetId="1" name="_xlnm.Print_Area_0" vbProcedure="false">'ΔΕΛΤΙΟ ΝΠΔΔ 2017 (2)'!$B$12:$F$204</definedName>
    <definedName function="false" hidden="false" localSheetId="1" name="_xlnm.Print_Area_0_0" vbProcedure="false">'ΔΕΛΤΙΟ ΝΠΔΔ 2017 (2)'!$B$12:$F$204</definedName>
    <definedName function="false" hidden="false" localSheetId="1" name="_xlnm.Print_Area_0_0_0" vbProcedure="false">'ΔΕΛΤΙΟ ΝΠΔΔ 2017 (2)'!$B$12:$F$204</definedName>
    <definedName function="false" hidden="false" localSheetId="1" name="_xlnm.Print_Area_0_0_0_0" vbProcedure="false">'ΔΕΛΤΙΟ ΝΠΔΔ 2017 (2)'!$B$12:$F$204</definedName>
    <definedName function="false" hidden="false" localSheetId="1" name="_xlnm.Print_Area_0_0_0_0_0" vbProcedure="false">'ΔΕΛΤΙΟ ΝΠΔΔ 2017 (2)'!$B$12:$F$204</definedName>
    <definedName function="false" hidden="false" localSheetId="1" name="_xlnm._FilterDatabase" vbProcedure="false">'ΔΕΛΤΙΟ ΝΠΔΔ 2017 (2)'!$B$14:$G$204</definedName>
    <definedName function="false" hidden="false" localSheetId="1" name="_xlnm._FilterDatabase_0" vbProcedure="false">'ΔΕΛΤΙΟ ΝΠΔΔ 2017 (2)'!$B$14:$G$204</definedName>
    <definedName function="false" hidden="false" localSheetId="1" name="_xlnm._FilterDatabase_0_0" vbProcedure="false">'ΔΕΛΤΙΟ ΝΠΔΔ 2017 (2)'!$B$14:$G$204</definedName>
    <definedName function="false" hidden="false" localSheetId="1" name="_xlnm._FilterDatabase_0_0_0" vbProcedure="false">'ΔΕΛΤΙΟ ΝΠΔΔ 2017 (2)'!$B$14:$G$204</definedName>
    <definedName function="false" hidden="false" localSheetId="1" name="_xlnm._FilterDatabase_0_0_0_0" vbProcedure="false">'ΔΕΛΤΙΟ ΝΠΔΔ 2017 (2)'!$B$14:$G$204</definedName>
    <definedName function="false" hidden="false" localSheetId="1" name="_xlnm._FilterDatabase_0_0_0_0_0" vbProcedure="false">'ΔΕΛΤΙΟ ΝΠΔΔ 2017 (2)'!$B$14:$G$204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<sst xmlns="http://schemas.openxmlformats.org/spreadsheetml/2006/main" count="919" uniqueCount="410">
  <si>
    <t xml:space="preserve">ΕΛΕΓΧΟΙ</t>
  </si>
  <si>
    <t xml:space="preserve">Εκδ.2017.06.13</t>
  </si>
  <si>
    <r>
      <rPr>
        <b val="true"/>
        <sz val="14"/>
        <rFont val="Calibri"/>
        <family val="2"/>
        <charset val="161"/>
      </rPr>
      <t xml:space="preserve">ΤΡΙΜΗΝΙΑΙΟ-ΜΗΝΙΑΙΟ ΔΕΛΤΙΟ  2 </t>
    </r>
    <r>
      <rPr>
        <sz val="14"/>
        <rFont val="Calibri"/>
        <family val="2"/>
        <charset val="161"/>
      </rPr>
      <t xml:space="preserve">(για ΝΠΔΔ ΟΤΑ)</t>
    </r>
  </si>
  <si>
    <t xml:space="preserve">Προϋπολ.</t>
  </si>
  <si>
    <t xml:space="preserve">Μην.Αναφ.</t>
  </si>
  <si>
    <t xml:space="preserve">Περίοδος</t>
  </si>
  <si>
    <t xml:space="preserve">Πρέπει να ισχύει</t>
  </si>
  <si>
    <t xml:space="preserve">Εποπτεύων ΟΤΑ :</t>
  </si>
  <si>
    <t xml:space="preserve">Επωνυμία Φορέα :</t>
  </si>
  <si>
    <t xml:space="preserve">Α.Φ.Μ.:</t>
  </si>
  <si>
    <t xml:space="preserve">Έτος :</t>
  </si>
  <si>
    <t xml:space="preserve">Τρίμηνο-Μήνας
Αναφοράς :</t>
  </si>
  <si>
    <t xml:space="preserve">ΠΙΝΑΚΑΣ Α</t>
  </si>
  <si>
    <t xml:space="preserve">Ι. ΕΣΟΔΑ</t>
  </si>
  <si>
    <t xml:space="preserve">ποσά σε ευρώ (χωρίς δεκαδικά)</t>
  </si>
  <si>
    <t xml:space="preserve">ΟΜΑΔΑ</t>
  </si>
  <si>
    <t xml:space="preserve">   ΠΕΡΙΓΡΑΦΗ </t>
  </si>
  <si>
    <t xml:space="preserve">ΠΡΟΫΠΟΛΟΓΙΣΜΟΣ ΕΤΟΥΣ </t>
  </si>
  <si>
    <t xml:space="preserve">ΤΡΙΜΗΝΟ-ΜΗΝΑΣ ΑΝΑΦΟΡΑΣ</t>
  </si>
  <si>
    <t xml:space="preserve">ΠΕΡΙΟΔΟΣ</t>
  </si>
  <si>
    <t xml:space="preserve">(αρχικός + μεταβολές έως και το τρίμηνο-μήνα αναφοράς)</t>
  </si>
  <si>
    <t xml:space="preserve">ΙΑΝΟΥΑΡΙΟΣ έως και ΤΡΙΜΗΝΟ-ΜΗΝΑ ΑΝΑΦΟΡΑΣ</t>
  </si>
  <si>
    <t xml:space="preserve">ΤΑΚΤΙΚΑ ΕΣΟΔΑ</t>
  </si>
  <si>
    <t xml:space="preserve">0=01+02+03+04+05+06+07</t>
  </si>
  <si>
    <t xml:space="preserve">01</t>
  </si>
  <si>
    <t xml:space="preserve">ΠΡΟΣΟΔΟΙ ΑΠΟ ΑΚΙΝΗΤΗ ΠΕΡΙΟΥΣΙΑ</t>
  </si>
  <si>
    <t xml:space="preserve">02</t>
  </si>
  <si>
    <t xml:space="preserve">ΕΣΟΔΑ ΑΠΟ ΚΙΝΗΤΗ ΠΕΡΙΟΥΣΙΑ</t>
  </si>
  <si>
    <t xml:space="preserve">02&gt;=021</t>
  </si>
  <si>
    <t xml:space="preserve">021</t>
  </si>
  <si>
    <t xml:space="preserve">Τόκοι κεφαλαίων</t>
  </si>
  <si>
    <t xml:space="preserve">03</t>
  </si>
  <si>
    <t xml:space="preserve">ΕΣΟΔΑ ΑΠΟ ΑΝΤΑΠΟΔΟΤΙΚΑ ΤΕΛΗ ΚΑΙ ΔΙΚΑΙΩΜΑΤΑ</t>
  </si>
  <si>
    <t xml:space="preserve">03&gt;=031</t>
  </si>
  <si>
    <t xml:space="preserve">031</t>
  </si>
  <si>
    <t xml:space="preserve">Υπηρεσίες καθαριότητας και ηλεκτροφωτισμού</t>
  </si>
  <si>
    <t xml:space="preserve">04</t>
  </si>
  <si>
    <t xml:space="preserve">ΕΣΟΔΑ ΑΠΟ ΛΟΙΠΑ ΤΕΛΗ ΔΙΚΑΙΩΜΑΤΑ ΚΑΙ ΠΑΡΟΧΗ ΥΠΗΡΕΣΙΩΝ</t>
  </si>
  <si>
    <t xml:space="preserve">04&gt;=044+045+046</t>
  </si>
  <si>
    <t xml:space="preserve">046</t>
  </si>
  <si>
    <t xml:space="preserve">Λοιπά Τέλη και Δικαιώματα</t>
  </si>
  <si>
    <t xml:space="preserve">05</t>
  </si>
  <si>
    <t xml:space="preserve">ΦΟΡΟΙ ΚΑΙ ΕΙΣΦΟΡΕΣ</t>
  </si>
  <si>
    <t xml:space="preserve">05&gt;=051+052+053</t>
  </si>
  <si>
    <t xml:space="preserve">051</t>
  </si>
  <si>
    <t xml:space="preserve">Φόροι </t>
  </si>
  <si>
    <t xml:space="preserve">052</t>
  </si>
  <si>
    <t xml:space="preserve">Εισφορές</t>
  </si>
  <si>
    <t xml:space="preserve">053</t>
  </si>
  <si>
    <t xml:space="preserve">Δυνητικές εισφορές άρθρο 25 Ν. 1828/89</t>
  </si>
  <si>
    <t xml:space="preserve">06</t>
  </si>
  <si>
    <t xml:space="preserve">ΕΣΟΔΑ ΑΠΟ ΕΠΙΧΟΡΗΓΗΣΕΙΣ ΓΙΑ ΛΕΙΤΟΥΡΓΙΚΕΣ ΔΑΠΑΝΕΣ (Κ.Α.Π.)</t>
  </si>
  <si>
    <t xml:space="preserve">06&gt;=0611+0614+0619+0621</t>
  </si>
  <si>
    <t xml:space="preserve">0611</t>
  </si>
  <si>
    <t xml:space="preserve">ΚΑΠ για την κάλυψη γενικών αναγκών (άρθρο 25 Ν 1828/89)</t>
  </si>
  <si>
    <t xml:space="preserve">0619</t>
  </si>
  <si>
    <t xml:space="preserve">ΚΑΠ για λοιπούς σκοπούς</t>
  </si>
  <si>
    <t xml:space="preserve">07</t>
  </si>
  <si>
    <t xml:space="preserve">ΛΟΙΠΑ ΤΑΚΤΙΚΑ ΕΣΟΔΑ</t>
  </si>
  <si>
    <t xml:space="preserve">07&gt;=0715</t>
  </si>
  <si>
    <t xml:space="preserve">0715</t>
  </si>
  <si>
    <t xml:space="preserve">Τέλος διαφήμισης της κατηγορίας Δ του άρθρου 15 του ΒΔ 24/9-20/10/1958 (άρθρο 9 Ν 2880/2001)</t>
  </si>
  <si>
    <t xml:space="preserve">071b</t>
  </si>
  <si>
    <t xml:space="preserve">Λοιπά τακτικά έσοδα από Επιχορηγήσεις από τον οικείο ΟΤΑ</t>
  </si>
  <si>
    <t xml:space="preserve">ΝΈΟ</t>
  </si>
  <si>
    <t xml:space="preserve">1</t>
  </si>
  <si>
    <t xml:space="preserve">ΕΚΤΑΚΤΑ ΕΣΟΔΑ</t>
  </si>
  <si>
    <t xml:space="preserve">1=11+12+13+14+15+16</t>
  </si>
  <si>
    <t xml:space="preserve">11</t>
  </si>
  <si>
    <t xml:space="preserve">ΕΣΟΔΑ ΑΠΟ ΕΚΠΟΙΗΣΗ ΚΙΝΗΤΗΣ ΚΑΙ ΑΚΙΝΗΤΗΣ ΠΕΡΙΟΥΣΙΑΣ</t>
  </si>
  <si>
    <t xml:space="preserve">ΕΚΤΑΚΤΕΣ ΕΠΙΧΟΡΗΓΗΣΕΙΣ ΓΙΑ ΚΑΛΥΨΗ ΛΕΙΤΟΥΡΓΙΚΩΝ ΔΑΠΑΝΩΝ</t>
  </si>
  <si>
    <t xml:space="preserve">12=121</t>
  </si>
  <si>
    <t xml:space="preserve">Επιχορηγήσεις για κάλυψη λειτουργικών δαπανών </t>
  </si>
  <si>
    <t xml:space="preserve">121=1211+1212+1213+1214+1215+1216+1217+1219</t>
  </si>
  <si>
    <t xml:space="preserve">Από εθνικούς πόρους (μέσω του τακτικού προϋπολογισμού)</t>
  </si>
  <si>
    <t xml:space="preserve">Από συγχρηματοδοτούμενα προγράμματα (μέσω του ΕΣΠΑ)</t>
  </si>
  <si>
    <t xml:space="preserve">Έσοδα από προγραμματικές συμβάσεις για υλοποίηση τοπικών πολιτικών</t>
  </si>
  <si>
    <t xml:space="preserve">Επιχορηγήσεις για πυροπροστασία που προορίζονται για λειτουργικές δαπάνες</t>
  </si>
  <si>
    <t xml:space="preserve">1215</t>
  </si>
  <si>
    <t xml:space="preserve">Επιχορηγήσεις για εξόφληση ληξιπροθέσμων υποχρεώσεων</t>
  </si>
  <si>
    <t xml:space="preserve">Από εθνικούς πόρους (μέσω του εθνικού τμήματος του Π.Δ.Ε.)</t>
  </si>
  <si>
    <t xml:space="preserve">Από προγράμματα της Ε.Ε.</t>
  </si>
  <si>
    <t xml:space="preserve">Λοιπές επιχορηγήσεις</t>
  </si>
  <si>
    <t xml:space="preserve">ΕΠΙΧΟΡΗΓΗΣΕΙΣ ΓΙΑ ΕΠΕΝΔΥΣΕΙΣ </t>
  </si>
  <si>
    <t xml:space="preserve">13=131+132</t>
  </si>
  <si>
    <t xml:space="preserve">Επιχορηγήσεις από θεσμοθετημένους πόρους για επενδυτικές δαπάνες</t>
  </si>
  <si>
    <t xml:space="preserve">131&gt;=1311+1319</t>
  </si>
  <si>
    <t xml:space="preserve">1311</t>
  </si>
  <si>
    <t xml:space="preserve">ΚΑΠ επενδυτικών δαπανών των δήμων</t>
  </si>
  <si>
    <t xml:space="preserve">Λοιπά Ειδικά προγράμματα</t>
  </si>
  <si>
    <t xml:space="preserve">Λοιπές Επιχορηγήσεις για επενδύσεις και έργα</t>
  </si>
  <si>
    <t xml:space="preserve">132&gt;=1321+1322+1323+1324+1325++1326+1327+1328+1329</t>
  </si>
  <si>
    <t xml:space="preserve">1321</t>
  </si>
  <si>
    <t xml:space="preserve">Χρηματοδοτήσεις από Περιφερειακά επιχειρησιακά προγράμματα</t>
  </si>
  <si>
    <t xml:space="preserve">1322</t>
  </si>
  <si>
    <t xml:space="preserve">Χρηματοδοτήσεις από Κεντρικούς φορείς (μέσω του εθνικού τμήματος του Π.Δ.Ε.)</t>
  </si>
  <si>
    <t xml:space="preserve">1323</t>
  </si>
  <si>
    <t xml:space="preserve">Χρηματοδοτήσεις έργων από Ε.Ε. (εκτός ΠΔΕ/ΕΣΠΑ)</t>
  </si>
  <si>
    <t xml:space="preserve">1324</t>
  </si>
  <si>
    <t xml:space="preserve">Χρηματοδοτήσεις έργων από Διεθνείς οργανισμούς  (εκτός ΠΔΕ/ΕΣΠΑ)</t>
  </si>
  <si>
    <t xml:space="preserve">Επιχορηγήσεις από εθνικούς πόρους για κάλυψη έκτακτων αναγκών για έργα (μέσω του τακτικού προϋπολογισμού συμπεριλαμβανομένων των ΚΑΠ)</t>
  </si>
  <si>
    <t xml:space="preserve">1326</t>
  </si>
  <si>
    <t xml:space="preserve">Έσοδα από προγραμματικές συμβάσεις για την κάλυψη επενδυτικών δαπανών</t>
  </si>
  <si>
    <t xml:space="preserve">1327</t>
  </si>
  <si>
    <t xml:space="preserve">Χρηματοδοτήσεις από Κεντρικούς φορείς (μέσω του τακτικού προϋπολογισμού)</t>
  </si>
  <si>
    <t xml:space="preserve">1328</t>
  </si>
  <si>
    <t xml:space="preserve">Χρηματοδοτήσεις από το Εθνικό Στρατηγικό Πλαίσιο Αναφοράς (ΕΣΠΑ) εκτός Περιφερειακών Επιχειρησιακών Προγραμμάτων</t>
  </si>
  <si>
    <t xml:space="preserve">1329</t>
  </si>
  <si>
    <t xml:space="preserve">Λοιπές επιχορηγήσεις για επενδύσεις και έργα</t>
  </si>
  <si>
    <t xml:space="preserve">ΔΩΡΕΕΣ-ΚΛΗΡΟΝΟΜΙΕΣ - ΚΛΗΡΟΔΟΣΙΕΣ</t>
  </si>
  <si>
    <t xml:space="preserve">15</t>
  </si>
  <si>
    <t xml:space="preserve">ΠΡΟΣΑΥΞΗΣΕΙΣ ΠΡΟΣΤΙΜΑ ΠΑΡΑΒΟΛΑ</t>
  </si>
  <si>
    <t xml:space="preserve">16</t>
  </si>
  <si>
    <t xml:space="preserve">ΛΟΙΠΑ ΕΚΤΑΚΤΑ ΕΣΟΔΑ</t>
  </si>
  <si>
    <t xml:space="preserve">ΕΣΟΔΑ ΠΑΡΕΛΘΟΝΤΩΝ ΟΙΚΟΝΟΜΙΚΩΝ ΕΤΩΝ (Π.Ο.Ε.) ΠOY BEBAIΩNONTAI ΓΙΑ ΠΡΩΤΗ ΦΟΡΑ</t>
  </si>
  <si>
    <t xml:space="preserve">2=21+22</t>
  </si>
  <si>
    <t xml:space="preserve">21</t>
  </si>
  <si>
    <t xml:space="preserve">ΕΣΟΔΑ ΠΟΕ ΤΑΚΤΙΚΑ</t>
  </si>
  <si>
    <t xml:space="preserve">Τακτικά έσοδα από τέλη καθαριότητας και ηλεκτροφωτισμού</t>
  </si>
  <si>
    <t xml:space="preserve">21&gt;=2111</t>
  </si>
  <si>
    <t xml:space="preserve">ΕΣΟΔΑ ΠΟΕ ΕΚΤΑΚΤΑ</t>
  </si>
  <si>
    <t xml:space="preserve">ΕΙΣΠΡΑΞΕΙΣ ΑΠΟ ΔΑΝΕΙΑ ΚΑΙ ΑΠΑΙΤΗΣΕΙΣ ΑΠΟ Π.Ο.Ε.</t>
  </si>
  <si>
    <t xml:space="preserve">3=31+32</t>
  </si>
  <si>
    <t xml:space="preserve">ΕΙΣΠΡΑΞΕΙΣ ΑΠΟ ΔΑΝΕΙΑ</t>
  </si>
  <si>
    <t xml:space="preserve">ΕΙΣΠΡΑΚΤΕΑ ΥΠΟΛΟΙΠΑ ΑΠΟ ΒΕΒΑΙΩΘΕΝΤΑ ΕΣΟΔΑ ΚΑΤΑ ΤΑ ΠΑΡΕΛΘΟΝΤΑ ΕΤΗ</t>
  </si>
  <si>
    <t xml:space="preserve">32&gt;=3211</t>
  </si>
  <si>
    <t xml:space="preserve">3211</t>
  </si>
  <si>
    <t xml:space="preserve">Τέλη καθαριότητας και ηλεκτροφωτισμού</t>
  </si>
  <si>
    <t xml:space="preserve">ΕΙΣΠΡΑΞΕΙΣ ΥΠΕΡ ΤΟΥ ΔΗΜΟΣΙΟΥ ΚΑΙ ΤΡΙΤΩΝ ΚΑΙ ΕΠΙΣΤΡΟΦΕΣ ΧΡΗΜΑΤΩΝ</t>
  </si>
  <si>
    <t xml:space="preserve">4=41+42</t>
  </si>
  <si>
    <t xml:space="preserve">41</t>
  </si>
  <si>
    <t xml:space="preserve">ΕΙΣΠΡΑΞΕΙΣ ΥΠΕΡ ΤΟΥ ΔΗΜΟΣΙΟΥ ΚΑΙ ΤΡΙΤΩΝ</t>
  </si>
  <si>
    <t xml:space="preserve">42</t>
  </si>
  <si>
    <t xml:space="preserve">ΕΠΙΣΤΡΟΦΕΣ ΧΡΗΜΑΤΩΝ</t>
  </si>
  <si>
    <t xml:space="preserve">42&gt;=4218+4219</t>
  </si>
  <si>
    <t xml:space="preserve">4218</t>
  </si>
  <si>
    <t xml:space="preserve">Επιστροφή χρημάτων από δημοτικές επιχειρήσεις έπειτα από κατάπτωση των υπέρ αυτών εγγυήσεων</t>
  </si>
  <si>
    <t xml:space="preserve">4219</t>
  </si>
  <si>
    <t xml:space="preserve">Επιστροφή εν γένει χρημάτων</t>
  </si>
  <si>
    <t xml:space="preserve">ΧΡΗΜΑΤΙΚΟ ΥΠΟΛΟΙΠΟ </t>
  </si>
  <si>
    <t xml:space="preserve">5=51</t>
  </si>
  <si>
    <t xml:space="preserve">51</t>
  </si>
  <si>
    <t xml:space="preserve">ΧΡΗΜΑΤΙΚΟ ΥΠΟΛΟΙΠΟ ΠΡΟΗΓΟΥΜΕΝΗΣ ΧΡΗΣΗΣ</t>
  </si>
  <si>
    <t xml:space="preserve">51=511+512</t>
  </si>
  <si>
    <t xml:space="preserve">511</t>
  </si>
  <si>
    <t xml:space="preserve">Χρηματικό υπόλοιπο προερχόμενο από τακτικά έσοδα</t>
  </si>
  <si>
    <t xml:space="preserve">511 = 5111+5112+5113+5119</t>
  </si>
  <si>
    <t xml:space="preserve">Χρηματικό υπόλοιπο προερχόμενο από τακτικά έσοδα για την κάλυψη  υποχρεώσεων  παρελθόντων ετών</t>
  </si>
  <si>
    <t xml:space="preserve">Χρηματικό υπόλοιπο προερχόμενο από τακτικά έσοδα για πιστώσεις προοριζόμενες για επενδυτικές δαπανές</t>
  </si>
  <si>
    <t xml:space="preserve">Χρηματικό υπόλοιπο προερχόμενο από τακτικά έσοδα για την κάλυψη ειδικευμένων δαπανών</t>
  </si>
  <si>
    <t xml:space="preserve">Χρηματικό υπόλοιπο προερχόμενο από τακτικά έσοδα για την κάλυψη εν γένει δαπανών του ΝΠΔΔ</t>
  </si>
  <si>
    <t xml:space="preserve">512</t>
  </si>
  <si>
    <t xml:space="preserve">Χρηματικό υπόλοιπο προερχόμενο από έκτακτα έσοδα</t>
  </si>
  <si>
    <t xml:space="preserve">512 = 5111+5122+5112+5124+5129</t>
  </si>
  <si>
    <t xml:space="preserve">Χρηματικό υπόλοιπο προερχόμενο από έκτακτα έσοδα για την κάλυψη υποχρεώσεων  παρελθόντων ετών</t>
  </si>
  <si>
    <t xml:space="preserve">Χρηματικό υπόλοιπο προερχόμενο από έκτακτα έσοδα (εκτός Π.Δ.Ε.) για  πιστώσεις προοριζόμενες για επενδυτικές δαπανές</t>
  </si>
  <si>
    <t xml:space="preserve">Χρηματικό υπόλοιπο προερχόμενο από έκτακτα  έσοδα για την κάλυψη ειδικευμένων δαπανών</t>
  </si>
  <si>
    <t xml:space="preserve">5124</t>
  </si>
  <si>
    <t xml:space="preserve">Χρηματικό υπόλοιπο προερχόμενο από το Πρόγραμμα Δημοσίων Επενδύσεων (ΕΣΠΑ και Εθνικό ΠΔΕ)</t>
  </si>
  <si>
    <t xml:space="preserve">Χρηματικό υπόλοιπο προερχόμενο από έκτακτα έσοδα για την κάλυψη εν γένει δαπανών του ΝΠΔΔ</t>
  </si>
  <si>
    <t xml:space="preserve">[s1]</t>
  </si>
  <si>
    <r>
      <rPr>
        <b val="true"/>
        <sz val="11"/>
        <rFont val="Calibri"/>
        <family val="2"/>
        <charset val="161"/>
      </rPr>
      <t xml:space="preserve">ΣΥΝΟΛΟ ΕΣΟΔΩΝ </t>
    </r>
    <r>
      <rPr>
        <sz val="11"/>
        <rFont val="Calibri"/>
        <family val="2"/>
        <charset val="161"/>
      </rPr>
      <t xml:space="preserve">(0+1+2+3+4+5)</t>
    </r>
  </si>
  <si>
    <t xml:space="preserve">Σύνολο Εσόδων = 0+1+2+3+4+5</t>
  </si>
  <si>
    <t xml:space="preserve">[s2]</t>
  </si>
  <si>
    <t xml:space="preserve">ΣΥΝΟΛΟ ΕΣΟΔΩΝ ΧΩΡΙΣ ΧΡΗΜΑΤΙΚΟ ΥΠΟΛΟΙΠΟ</t>
  </si>
  <si>
    <t xml:space="preserve">Σύνολο Εσόδων χωρίς ταμειακό υπόλοιπο = Σύνολο Εσόδων - 5</t>
  </si>
  <si>
    <t xml:space="preserve">ΙΙ. ΕΞΟΔΑ</t>
  </si>
  <si>
    <t xml:space="preserve">ΚΕΦΑΛΑΙΟ Α : ΛΕΙΤΟΥΡΓΙΚΕΣ ΔΑΠΑΝΕΣ ΧΡΗΣΗΣ</t>
  </si>
  <si>
    <t xml:space="preserve">6=60+61+62+63+64+65+66+67+68</t>
  </si>
  <si>
    <t xml:space="preserve">Αμοιβές και έξοδα προσωπικού</t>
  </si>
  <si>
    <t xml:space="preserve">60=601+602+603+604+605+606+607</t>
  </si>
  <si>
    <t xml:space="preserve">Αποδοχές μονίμων υπαλλήλων</t>
  </si>
  <si>
    <t xml:space="preserve">Αποδοχές τακτικών υπαλλήλων με σύμβαση αορίστου χρόνου</t>
  </si>
  <si>
    <t xml:space="preserve">Αποδοχές υπαλλήλων ειδικών θέσεων</t>
  </si>
  <si>
    <t xml:space="preserve">Αποδοχές εκτάκτων υπαλλήλων (επί συμβάση εκτάκτων υπαλλήλων, ημερομισθίων ωρομισθίων, κλπ)</t>
  </si>
  <si>
    <t xml:space="preserve">Εργοδοτικές εισφορές Δήμων κοινωνικής ασφάλισης</t>
  </si>
  <si>
    <t xml:space="preserve">605=6051+6052+6053+6054+6055+6056</t>
  </si>
  <si>
    <t xml:space="preserve">Εργοδοτικές εισφορές προσωπικού με σύμβαση Δημοσίου Δικαίου</t>
  </si>
  <si>
    <t xml:space="preserve">Εργοδοτικές εισορές υπαλλήλων με σύμβαση αορίστου χρόνου</t>
  </si>
  <si>
    <t xml:space="preserve">Εργοδοτικές εισφορές υπαλλήλων ειδικών θέσεων</t>
  </si>
  <si>
    <t xml:space="preserve">Εργοδοτικές εισφορές έκτακτου προσωπικού</t>
  </si>
  <si>
    <t xml:space="preserve">Λοιπές εργοδοτικές εισφορές</t>
  </si>
  <si>
    <t xml:space="preserve">Ετήσια εισφορά στο ΤΑΔΚΥ</t>
  </si>
  <si>
    <t xml:space="preserve">Παρεπόμενες παροχές και έξοδα προσωπικού</t>
  </si>
  <si>
    <t xml:space="preserve">Δαπάνες πρόσληψης, εκπαίδευσης και επιμόρφωσης προσωπικού</t>
  </si>
  <si>
    <t xml:space="preserve">Αμοιβές αιρετών και τρίτων</t>
  </si>
  <si>
    <t xml:space="preserve">61&gt;=612</t>
  </si>
  <si>
    <t xml:space="preserve">Δαπάνες Αιρετών</t>
  </si>
  <si>
    <t xml:space="preserve">Παρoχές τρίτων</t>
  </si>
  <si>
    <t xml:space="preserve">Φόροι -Τέλη</t>
  </si>
  <si>
    <t xml:space="preserve">63=631+632+633</t>
  </si>
  <si>
    <t xml:space="preserve">Φόροι</t>
  </si>
  <si>
    <t xml:space="preserve">Τέλη κυκλοφορίας μεταφορικών μέσων</t>
  </si>
  <si>
    <t xml:space="preserve">Διάφοροι φόροι και τέλη</t>
  </si>
  <si>
    <t xml:space="preserve">Λοιπα γενικά έξοδα</t>
  </si>
  <si>
    <t xml:space="preserve">Πληρωμές για την εξυπηρέτηση δημοσίας πίστης </t>
  </si>
  <si>
    <t xml:space="preserve">65&gt;=6511+6512+6513+6516+6517+6518+6521+6522+6523+6526+6527</t>
  </si>
  <si>
    <t xml:space="preserve">Τόκοι δανείων εσωτερικού</t>
  </si>
  <si>
    <t xml:space="preserve">Τόκοι δανείων εξωτερικού</t>
  </si>
  <si>
    <t xml:space="preserve">Τόκοι εκ λοιπών χρεών</t>
  </si>
  <si>
    <t xml:space="preserve">Χρεολύσια δανείων εσωτερικού</t>
  </si>
  <si>
    <t xml:space="preserve">Χρεολύσια δανείων εξωτερικού</t>
  </si>
  <si>
    <t xml:space="preserve">Χρεολύσια λοιπών χρεών</t>
  </si>
  <si>
    <t xml:space="preserve">Δαπάνες προμήθειας αναλωσίμων</t>
  </si>
  <si>
    <t xml:space="preserve">Πληρωμές για μεταβιβάσεις σε τρίτους </t>
  </si>
  <si>
    <t xml:space="preserve">67=671+672+673+674</t>
  </si>
  <si>
    <t xml:space="preserve">Υποχρεωτικές μεταβιβάσεις σε νομικά πρόσωπα</t>
  </si>
  <si>
    <t xml:space="preserve">Υποχρεωτικές εισφορές</t>
  </si>
  <si>
    <t xml:space="preserve">Προαιρετικές εισφορές , παροχές και επιχορηγήσεις</t>
  </si>
  <si>
    <t xml:space="preserve">673&gt;=6731+6733+6735+6736+6737+6738+6739</t>
  </si>
  <si>
    <t xml:space="preserve">Προαιρετικές εισφορές ΝΠΔΔ</t>
  </si>
  <si>
    <t xml:space="preserve">Καταβολή χρηματικών βοηθημάτων σε άπορους δημότες</t>
  </si>
  <si>
    <t xml:space="preserve">Επιχορηγήσεις σε αθλητικούς συλλόγους και σωματεία</t>
  </si>
  <si>
    <t xml:space="preserve">Επιχορηγήσεις σε πολιτιστικούς συλλόγους και σωματεία</t>
  </si>
  <si>
    <t xml:space="preserve">Υλοποίηση προγραμματικών συμβάσεων</t>
  </si>
  <si>
    <t xml:space="preserve">Χρηματοδοτήσεις κοινωφελών δημοτικών επιχειρήσεων (άρθρου 259 παρ.1 ΚΔΚ)</t>
  </si>
  <si>
    <t xml:space="preserve">Λοιπές προαιρετικές πληρωμές για μεταβιβάσεις εισοδημάτων σε τρίτους</t>
  </si>
  <si>
    <t xml:space="preserve">Προνοιακά επιδόματα</t>
  </si>
  <si>
    <t xml:space="preserve">Λοιπά έξοδα</t>
  </si>
  <si>
    <t xml:space="preserve">68&gt;=6818+6819</t>
  </si>
  <si>
    <t xml:space="preserve">Καταπτώσεις εγγυήσεων υπέρ δημοτικών επιχειρήσεων</t>
  </si>
  <si>
    <t xml:space="preserve">Λοιπές εγγυήσεις</t>
  </si>
  <si>
    <r>
      <rPr>
        <b val="true"/>
        <sz val="11"/>
        <color rgb="FF0000FF"/>
        <rFont val="Calibri"/>
        <family val="2"/>
        <charset val="161"/>
      </rPr>
      <t xml:space="preserve">ΚΕΦΑΛΑΙΟ Β : ΕΠΕΝΔΥΣΕΙΣ </t>
    </r>
    <r>
      <rPr>
        <sz val="11"/>
        <color rgb="FF0000FF"/>
        <rFont val="Calibri"/>
        <family val="2"/>
        <charset val="161"/>
      </rPr>
      <t xml:space="preserve">(ανάλυση ανά υπηρεσία)</t>
    </r>
  </si>
  <si>
    <t xml:space="preserve">7=71+73+74+75</t>
  </si>
  <si>
    <t xml:space="preserve">Αγορές κτιρίων τεχνικών έργων και προμήθειες παγίων</t>
  </si>
  <si>
    <t xml:space="preserve">Εργα</t>
  </si>
  <si>
    <t xml:space="preserve">73&gt;=734</t>
  </si>
  <si>
    <t xml:space="preserve">Έργα και δράσεις από χρηματοδοτήσεις του Εθνικού Στρατηγικού Πλαισίου Αναφοράς (ΕΣΠΑ)</t>
  </si>
  <si>
    <t xml:space="preserve">Μελέτες, έρευνες, πειραματικές εργασίες και ειδικές δαπάνες</t>
  </si>
  <si>
    <t xml:space="preserve">Τίτλοι πάγιας επένδυσης (συμμετοχές σε επιχειρήσεις)</t>
  </si>
  <si>
    <t xml:space="preserve">ΚΕΦΑΛΑΙΟ Γ: ΠΛΗΡΩΜΕΣ Π.Ο.Ε. ΚΑΙ ΛΟΙΠΕΣ ΑΠΟΔΟΣΕΙΣ ΚΑΙ ΠΡΟΒΛΕΨΕΙΣ</t>
  </si>
  <si>
    <t xml:space="preserve">8=81+82+83+85</t>
  </si>
  <si>
    <t xml:space="preserve">Πληρωμές υποχρεώσεων (Π.Ο.Ε)</t>
  </si>
  <si>
    <t xml:space="preserve">81=811+812+813</t>
  </si>
  <si>
    <t xml:space="preserve">Πληρωμές υποχρεώσεων  λειτουργικών δαπανών (Π.Ο.Ε)</t>
  </si>
  <si>
    <t xml:space="preserve">811&gt;=8111+8112+8114</t>
  </si>
  <si>
    <t xml:space="preserve">Αμοιβές αιρετών αρχόντων και τρίτων</t>
  </si>
  <si>
    <t xml:space="preserve">Φόροι - τέλη</t>
  </si>
  <si>
    <t xml:space="preserve">Πληρωμές επενδυτικών δαπανών ΠΟΕ</t>
  </si>
  <si>
    <t xml:space="preserve">Έκτακτα έξοδα (Π.Ο.Ε.)</t>
  </si>
  <si>
    <t xml:space="preserve">Λοιπές αποδόσεις</t>
  </si>
  <si>
    <t xml:space="preserve">Επιχορηγούμενες πληρωμές υποχρεώσεων (Π.Ο.Ε)</t>
  </si>
  <si>
    <t xml:space="preserve">Προβλέψεις μη είσπραξης εισπρακτέων υπολοίπων βεβαιωμένων κατά τα Π.Ο.Ε. εντός του οικονομικού έτους</t>
  </si>
  <si>
    <t xml:space="preserve">85&gt;85b</t>
  </si>
  <si>
    <t xml:space="preserve">85b</t>
  </si>
  <si>
    <r>
      <rPr>
        <b val="true"/>
        <sz val="10"/>
        <rFont val="Calibri"/>
        <family val="2"/>
        <charset val="161"/>
      </rPr>
      <t xml:space="preserve">εκ των οποίων: </t>
    </r>
    <r>
      <rPr>
        <sz val="10"/>
        <rFont val="Calibri"/>
        <family val="2"/>
        <charset val="161"/>
      </rPr>
      <t xml:space="preserve">προβλέψεις μη είσπραξης εισπρακτέων υπολοίπων βεβαιωμένων κατά τα Π.Ο.Ε. εντός του οικονομικού έτους </t>
    </r>
    <r>
      <rPr>
        <b val="true"/>
        <sz val="10"/>
        <rFont val="Calibri"/>
        <family val="2"/>
        <charset val="161"/>
      </rPr>
      <t xml:space="preserve">λόγω λογιστικών εκκρεμοτήτων που χρονίζουν ή διαπίστωσης ταμειακών ελλειμμάτων</t>
    </r>
  </si>
  <si>
    <t xml:space="preserve">ΜΕΤΟΝΟΜΑΣΙΑ</t>
  </si>
  <si>
    <t xml:space="preserve">ΚΕΦΑΛΑΙΟ Δ: ΑΠΟΘΕΜΑΤΙΚΟ</t>
  </si>
  <si>
    <t xml:space="preserve">[x1]</t>
  </si>
  <si>
    <r>
      <rPr>
        <b val="true"/>
        <sz val="11"/>
        <rFont val="Calibri"/>
        <family val="2"/>
        <charset val="161"/>
      </rPr>
      <t xml:space="preserve">ΣΥΝΟΛΟ ΕΞΟΔΩΝ </t>
    </r>
    <r>
      <rPr>
        <sz val="11"/>
        <rFont val="Calibri"/>
        <family val="2"/>
        <charset val="161"/>
      </rPr>
      <t xml:space="preserve">(6+7+8+9)</t>
    </r>
  </si>
  <si>
    <t xml:space="preserve">Σύνολο εξόδων = 6+7+8+9</t>
  </si>
  <si>
    <t xml:space="preserve">[x2]</t>
  </si>
  <si>
    <t xml:space="preserve">ΣΥΝΟΛΟ ΕΞΟΔΩΝ ΧΩΡΙΣ ΠΡΟΒΛΕΨΕΙΣ ΚΑΙ ΑΠΟΘΕΜΑΤΙΚΟ (ΓΙΑ ΑΠΟΛΟΓΙΣΤΙΚΑ)</t>
  </si>
  <si>
    <t xml:space="preserve">Σύνολο εξόδων χωρίς το αποθεματικό και προβλέψεις = Σύνολο Εξόδων -85 -9</t>
  </si>
  <si>
    <t xml:space="preserve">ΠΙΝΑΚΑΣ Β</t>
  </si>
  <si>
    <t xml:space="preserve">ΙΙΙ. ΣΤΟΙΧΕΙΑ ΙΣΟΛΟΓΙΣΜΟΥ</t>
  </si>
  <si>
    <t xml:space="preserve">ΤΕΛΟΣ ΠΡΟΗΓΟΥΜΕΝΟΥ ΕΤΟΥΣ</t>
  </si>
  <si>
    <t xml:space="preserve">ΠΡΟΗΓΟΥΜΕΝΟΣ ΤΟΥ ΤΡΙΜΗΝΟΥ-ΜΗΝΑ ΑΝΑΦΟΡΑΣ</t>
  </si>
  <si>
    <t xml:space="preserve">Διαθέσιμα (α+β+γ)</t>
  </si>
  <si>
    <t xml:space="preserve">1 Διαθέσιμα = 1α+1β+1γ</t>
  </si>
  <si>
    <t xml:space="preserve">1a</t>
  </si>
  <si>
    <t xml:space="preserve">α)Ταμείο (μετρητά και επιταγές)</t>
  </si>
  <si>
    <t xml:space="preserve">1b</t>
  </si>
  <si>
    <t xml:space="preserve">β)Καταθέσεις στη Τράπεζα της Ελλάδος</t>
  </si>
  <si>
    <t xml:space="preserve">1c</t>
  </si>
  <si>
    <t xml:space="preserve">γ)Καταθέσεις στις λοιπές τράπεζες</t>
  </si>
  <si>
    <t xml:space="preserve">Χρεόγραφα (α+β+γ)</t>
  </si>
  <si>
    <t xml:space="preserve">2 Χρεόγραφα = 2α+2β+2γ</t>
  </si>
  <si>
    <t xml:space="preserve">2a</t>
  </si>
  <si>
    <t xml:space="preserve">α)Τίτλοι Ελληνικού Δημοσίου (έντοκα γραμμάτια και ομόλογα)</t>
  </si>
  <si>
    <t xml:space="preserve">2b</t>
  </si>
  <si>
    <t xml:space="preserve">β)Λοιπά ομόλογα (ομόλογα εταιρειών, τραπεζών, κλπ)</t>
  </si>
  <si>
    <t xml:space="preserve">2c</t>
  </si>
  <si>
    <t xml:space="preserve">γ)Μετοχές - λοιπές συμμετοχές - μερίδια αμοιβαίων κεφαλαίων</t>
  </si>
  <si>
    <t xml:space="preserve">Δάνεια προς τρίτους </t>
  </si>
  <si>
    <t xml:space="preserve">Δάνεια από πιστωτικά ιδρύματα και Οργανισμούς</t>
  </si>
  <si>
    <t xml:space="preserve">4 Δάνεια από πιστωτικά ιδρύματα και οργανισμούς = 4α+4β</t>
  </si>
  <si>
    <t xml:space="preserve">4a</t>
  </si>
  <si>
    <t xml:space="preserve">Δάνεια Εσωτερικού</t>
  </si>
  <si>
    <t xml:space="preserve">4b</t>
  </si>
  <si>
    <t xml:space="preserve">Δάνεια Εξωτερικού</t>
  </si>
  <si>
    <t xml:space="preserve">5yp</t>
  </si>
  <si>
    <t xml:space="preserve">   Σύνολο υποχρεώσεων πλην δανείων (α+β)</t>
  </si>
  <si>
    <t xml:space="preserve">5yp Σύνολο υποχρεώσεων πλην δανείων = 5ypa+5ypb</t>
  </si>
  <si>
    <t xml:space="preserve">5ypa</t>
  </si>
  <si>
    <t xml:space="preserve">   α) υποχρεώσεις σε φορείς εκτός Γεν. Κυβέρ.</t>
  </si>
  <si>
    <t xml:space="preserve">5ypa Υποχρεώσεις σε φορέις εκτός Γενικής Κυβέρνησης = 5ypa1+5ypa2+5ypa3+5ypa4+5ypa5</t>
  </si>
  <si>
    <t xml:space="preserve">5ypa1</t>
  </si>
  <si>
    <t xml:space="preserve">από αναδοχή οφειλών</t>
  </si>
  <si>
    <t xml:space="preserve">5ypa2</t>
  </si>
  <si>
    <t xml:space="preserve">από δικαστικές αποφάσεις</t>
  </si>
  <si>
    <t xml:space="preserve">5ypa3</t>
  </si>
  <si>
    <t xml:space="preserve">από μη νόμιμες - κανονικές δαπάνες</t>
  </si>
  <si>
    <t xml:space="preserve">5ypa4</t>
  </si>
  <si>
    <t xml:space="preserve">που έχουν υπαχθεί σε καθεστώς ρύθμισης</t>
  </si>
  <si>
    <t xml:space="preserve">5ypa5</t>
  </si>
  <si>
    <t xml:space="preserve">που δεν εντάσσονται στις παραπάνω περιπτώσεις</t>
  </si>
  <si>
    <t xml:space="preserve">5ypb</t>
  </si>
  <si>
    <t xml:space="preserve">   β)  υποχρεώσεις σε φορείς της Γεν. Κυβέρνησης</t>
  </si>
  <si>
    <t xml:space="preserve">5ypb Υποχρεώσεις σε φορέις της Γενικής Κυβέρνησης = 5ypb1+5ypb2+5yba3+5ypb4+5ypb5</t>
  </si>
  <si>
    <t xml:space="preserve">5ypb1</t>
  </si>
  <si>
    <t xml:space="preserve">5ypb2</t>
  </si>
  <si>
    <t xml:space="preserve">5ypb3</t>
  </si>
  <si>
    <t xml:space="preserve">5ypb4</t>
  </si>
  <si>
    <t xml:space="preserve">5ypb5</t>
  </si>
  <si>
    <t xml:space="preserve">5ek</t>
  </si>
  <si>
    <t xml:space="preserve">εκ των οποίων Εκκρεμείς υποχρεώσεις </t>
  </si>
  <si>
    <t xml:space="preserve">5ek Σύνολο εκκρεμών υποχρεώσεων = 5eka+5ekb</t>
  </si>
  <si>
    <t xml:space="preserve">5eka</t>
  </si>
  <si>
    <t xml:space="preserve">α) Εκκρεμείς υποχρεώσεις σε φορείς εκτός Γεν. Κυβέρ.</t>
  </si>
  <si>
    <t xml:space="preserve">5eka Εκκρεμείς σε φορείς εκτός ΓΚ (Τρίτοι) &gt;=5eka1 εκ των οποίων ληξιπρόθεσμες</t>
  </si>
  <si>
    <t xml:space="preserve">5eka1</t>
  </si>
  <si>
    <t xml:space="preserve">Εκ των οποίων σε καθυστέρηση 90+ ημερών από την ημερομηνία υποχρέωσης εξόφλησης</t>
  </si>
  <si>
    <t xml:space="preserve">5ekb</t>
  </si>
  <si>
    <t xml:space="preserve">β) Εκκρεμείς υποχρεώσεις σε φορείς της Γεν. Κυβέρνησης</t>
  </si>
  <si>
    <t xml:space="preserve">5ekb Εκκρεμείς σε φορείς εκτός ΓΚ (Τρίτοι) &gt;=5ekb1 εκ των οποίων ληξιπρόθεσμες</t>
  </si>
  <si>
    <t xml:space="preserve">5ekb1</t>
  </si>
  <si>
    <t xml:space="preserve">Καταθέσεις από Κεφάλαια Αυτοτελούς
Διαχείρισης/Ειδικούς Λογαριασμούς (β+γ)</t>
  </si>
  <si>
    <t xml:space="preserve">6 Καταθέσεις από Κεφάλαια Αυτοτελούς Διαχείρισης/Ειδικούς Λογαριασμούς (β+γ) = 6β+6γ</t>
  </si>
  <si>
    <t xml:space="preserve">6b</t>
  </si>
  <si>
    <t xml:space="preserve">6c</t>
  </si>
  <si>
    <t xml:space="preserve">Ημερομηνία</t>
  </si>
  <si>
    <t xml:space="preserve">ο υπεύθυνος υπάλληλος</t>
  </si>
  <si>
    <t xml:space="preserve">ο προϊστάμενος Οικονομικής Υπηρεσίας </t>
  </si>
  <si>
    <t xml:space="preserve">ο Πρόεδρος</t>
  </si>
  <si>
    <r>
      <rPr>
        <b val="true"/>
        <sz val="12"/>
        <color rgb="FF0000FF"/>
        <rFont val="Calibri"/>
        <family val="2"/>
        <charset val="161"/>
      </rPr>
      <t xml:space="preserve">ΠΙΝΑΚΑΣ Γ </t>
    </r>
    <r>
      <rPr>
        <sz val="11"/>
        <color rgb="FF000000"/>
        <rFont val="Calibri"/>
        <family val="2"/>
        <charset val="161"/>
      </rPr>
      <t xml:space="preserve">(Δεν συμπληρώνεται. Υπολογίζεται αυτόματα)</t>
    </r>
  </si>
  <si>
    <t xml:space="preserve">IV.</t>
  </si>
  <si>
    <t xml:space="preserve">ΙΑΝΟΥΑΡΙΟΣ έως ΤΡΙΜΗΝΟ-ΜΗΝΑ ΑΝΑΦΟΡΑΣ</t>
  </si>
  <si>
    <t xml:space="preserve">[1]</t>
  </si>
  <si>
    <t xml:space="preserve">ΕΣΟΔΑ</t>
  </si>
  <si>
    <t xml:space="preserve">[1a]</t>
  </si>
  <si>
    <t xml:space="preserve">Ασφαλιστικές εισφορές</t>
  </si>
  <si>
    <t xml:space="preserve">[1b]</t>
  </si>
  <si>
    <t xml:space="preserve">Τόκοι</t>
  </si>
  <si>
    <t xml:space="preserve">[1c]</t>
  </si>
  <si>
    <t xml:space="preserve">Επιχορηγήσεις από Τακτ. Προϋπ/σμό</t>
  </si>
  <si>
    <t xml:space="preserve">[1d]</t>
  </si>
  <si>
    <t xml:space="preserve">Επιχορηγήσεις από ΠΔΕ</t>
  </si>
  <si>
    <t xml:space="preserve">[1e]</t>
  </si>
  <si>
    <t xml:space="preserve">Λοιπά έσοδα</t>
  </si>
  <si>
    <t xml:space="preserve">[2]</t>
  </si>
  <si>
    <t xml:space="preserve">ΕΞΟΔΑ</t>
  </si>
  <si>
    <t xml:space="preserve">[2a]</t>
  </si>
  <si>
    <t xml:space="preserve">Αμοιβές προσωπικού</t>
  </si>
  <si>
    <t xml:space="preserve">[2b]</t>
  </si>
  <si>
    <t xml:space="preserve">Συντάξεις</t>
  </si>
  <si>
    <t xml:space="preserve">[2c]</t>
  </si>
  <si>
    <t xml:space="preserve">[2d]</t>
  </si>
  <si>
    <t xml:space="preserve">Δαπάνες για επενδύσεις</t>
  </si>
  <si>
    <t xml:space="preserve">[2e]</t>
  </si>
  <si>
    <t xml:space="preserve">[3]</t>
  </si>
  <si>
    <t xml:space="preserve">ΑΠΟΤΕΛΕΣΜΑ ΧΡΗΣΗΣ έλλειμμα (-) πλεόνασμα (+)</t>
  </si>
  <si>
    <t xml:space="preserve">[4]</t>
  </si>
  <si>
    <t xml:space="preserve">ΧΡΗΜΑΤΟΔΟΤΗΣΗ</t>
  </si>
  <si>
    <t xml:space="preserve">[4a]</t>
  </si>
  <si>
    <t xml:space="preserve">Μεταβολή διαθεσίμων αύξηση (-) μείωση (+)</t>
  </si>
  <si>
    <t xml:space="preserve">[4b]</t>
  </si>
  <si>
    <t xml:space="preserve">Χρεόγραφα πλην μετοχών</t>
  </si>
  <si>
    <t xml:space="preserve">[4b1]</t>
  </si>
  <si>
    <t xml:space="preserve">     Αγορές (-)</t>
  </si>
  <si>
    <t xml:space="preserve">[4b2]</t>
  </si>
  <si>
    <t xml:space="preserve">     Πωλήσεις (+)</t>
  </si>
  <si>
    <t xml:space="preserve">[4c]</t>
  </si>
  <si>
    <t xml:space="preserve">Χορηγήσεις δανείων σε τρίτους</t>
  </si>
  <si>
    <t xml:space="preserve">[4c1]</t>
  </si>
  <si>
    <t xml:space="preserve">     Χορηγήσεις (-)</t>
  </si>
  <si>
    <t xml:space="preserve">[4c2]</t>
  </si>
  <si>
    <t xml:space="preserve">     Επιστροφές (+)</t>
  </si>
  <si>
    <t xml:space="preserve">[4d]</t>
  </si>
  <si>
    <t xml:space="preserve">Μετοχές</t>
  </si>
  <si>
    <t xml:space="preserve">[4d1]</t>
  </si>
  <si>
    <t xml:space="preserve">[4d2]</t>
  </si>
  <si>
    <t xml:space="preserve">[4e]</t>
  </si>
  <si>
    <t xml:space="preserve">Εκδόσεις χρέους</t>
  </si>
  <si>
    <t xml:space="preserve">[4e2]</t>
  </si>
  <si>
    <t xml:space="preserve">     Δανεισμός (+)</t>
  </si>
  <si>
    <t xml:space="preserve">[4e1]</t>
  </si>
  <si>
    <t xml:space="preserve">     Χρεολύσια (-)</t>
  </si>
  <si>
    <t xml:space="preserve">[4f]</t>
  </si>
  <si>
    <t xml:space="preserve">Διαφορά για συμφωνία </t>
  </si>
  <si>
    <t xml:space="preserve">[5v]</t>
  </si>
  <si>
    <t xml:space="preserve">Κάθετος έλεγχος</t>
  </si>
  <si>
    <t xml:space="preserve">[5h]</t>
  </si>
  <si>
    <t xml:space="preserve">Οριζόντιοι έλεγχοι</t>
  </si>
  <si>
    <t xml:space="preserve">[5a]</t>
  </si>
  <si>
    <t xml:space="preserve">Διαθέσιμα </t>
  </si>
  <si>
    <t xml:space="preserve">[5b]</t>
  </si>
  <si>
    <t xml:space="preserve">[5c]</t>
  </si>
  <si>
    <t xml:space="preserve">Δάνεια σε τρίτους</t>
  </si>
  <si>
    <t xml:space="preserve">[5d]</t>
  </si>
  <si>
    <t xml:space="preserve">[5e]</t>
  </si>
  <si>
    <t xml:space="preserve">Χρέος</t>
  </si>
  <si>
    <t xml:space="preserve">[6a]</t>
  </si>
  <si>
    <t xml:space="preserve">[6b]</t>
  </si>
  <si>
    <t xml:space="preserve">[6c]</t>
  </si>
  <si>
    <t xml:space="preserve">[6d]</t>
  </si>
  <si>
    <t xml:space="preserve">[6e]</t>
  </si>
  <si>
    <t xml:space="preserve">[7]</t>
  </si>
  <si>
    <t xml:space="preserve">χρηματοοικονομικά έσοδα</t>
  </si>
  <si>
    <t xml:space="preserve">[7d]</t>
  </si>
  <si>
    <t xml:space="preserve">διαφορά για συμφωνία συνόλου εσόδων</t>
  </si>
  <si>
    <t xml:space="preserve">[8]</t>
  </si>
  <si>
    <t xml:space="preserve">χρηματοοικονομικά έξοδα</t>
  </si>
  <si>
    <t xml:space="preserve">[8d]</t>
  </si>
  <si>
    <t xml:space="preserve">διαφορά για συμφωνία συνόλου εξόδων</t>
  </si>
  <si>
    <t xml:space="preserve">Εκδ.2015.12.18</t>
  </si>
  <si>
    <t xml:space="preserve">Τρίμηνο-Μήνας Αναφοράς :</t>
  </si>
  <si>
    <t xml:space="preserve">ΙΟΥΝΙΟΣ</t>
  </si>
  <si>
    <t xml:space="preserve">04&gt;046</t>
  </si>
  <si>
    <r>
      <rPr>
        <b val="true"/>
        <sz val="9"/>
        <rFont val="Calibri"/>
        <family val="2"/>
        <charset val="161"/>
      </rPr>
      <t xml:space="preserve">ΣΥΝΟΛΟ ΕΣΟΔΩΝ </t>
    </r>
    <r>
      <rPr>
        <sz val="9"/>
        <rFont val="Calibri"/>
        <family val="2"/>
        <charset val="161"/>
      </rPr>
      <t xml:space="preserve">(0+1+2+3+4+5)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</si>
</sst>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000"/>
    <numFmt numFmtId="166" formatCode="@"/>
    <numFmt numFmtId="167" formatCode="#,##0"/>
    <numFmt numFmtId="168" formatCode="DD/MM/YYYY"/>
    <numFmt numFmtId="169" formatCode="D/M/YYYY"/>
  </numFmts>
  <fonts count="50">
    <font>
      <sz val="11"/>
      <color rgb="FF000000"/>
      <name val="Calibri"/>
      <family val="2"/>
      <charset val="16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61"/>
    </font>
    <font>
      <b val="true"/>
      <sz val="10"/>
      <name val="Calibri"/>
      <family val="2"/>
      <charset val="161"/>
    </font>
    <font>
      <sz val="10"/>
      <color rgb="FFFF0000"/>
      <name val="Calibri"/>
      <family val="2"/>
      <charset val="161"/>
    </font>
    <font>
      <sz val="10"/>
      <name val="Calibri"/>
      <family val="2"/>
      <charset val="161"/>
    </font>
    <font>
      <b val="true"/>
      <sz val="14"/>
      <name val="Calibri"/>
      <family val="2"/>
      <charset val="161"/>
    </font>
    <font>
      <sz val="14"/>
      <name val="Calibri"/>
      <family val="2"/>
      <charset val="161"/>
    </font>
    <font>
      <b val="true"/>
      <sz val="11"/>
      <name val="Calibri"/>
      <family val="2"/>
      <charset val="161"/>
    </font>
    <font>
      <b val="true"/>
      <sz val="12"/>
      <color rgb="FF000000"/>
      <name val="Calibri"/>
      <family val="2"/>
      <charset val="161"/>
    </font>
    <font>
      <b val="true"/>
      <sz val="12"/>
      <color rgb="FF0000FF"/>
      <name val="Calibri"/>
      <family val="2"/>
      <charset val="161"/>
    </font>
    <font>
      <sz val="10"/>
      <name val="Arial Greek"/>
      <family val="2"/>
      <charset val="161"/>
    </font>
    <font>
      <b val="true"/>
      <sz val="11"/>
      <color rgb="FF0000FF"/>
      <name val="Calibri"/>
      <family val="2"/>
      <charset val="161"/>
    </font>
    <font>
      <sz val="11"/>
      <name val="Calibri"/>
      <family val="2"/>
      <charset val="161"/>
    </font>
    <font>
      <sz val="11"/>
      <color rgb="FF254061"/>
      <name val="Calibri"/>
      <family val="2"/>
      <charset val="161"/>
    </font>
    <font>
      <i val="true"/>
      <sz val="11"/>
      <color rgb="FF254061"/>
      <name val="Calibri"/>
      <family val="2"/>
      <charset val="161"/>
    </font>
    <font>
      <sz val="10"/>
      <color rgb="FF254061"/>
      <name val="Calibri"/>
      <family val="2"/>
      <charset val="161"/>
    </font>
    <font>
      <i val="true"/>
      <strike val="true"/>
      <sz val="10"/>
      <color rgb="FFFF0000"/>
      <name val="Calibri"/>
      <family val="2"/>
      <charset val="161"/>
    </font>
    <font>
      <i val="true"/>
      <sz val="10"/>
      <name val="Calibri"/>
      <family val="2"/>
      <charset val="161"/>
    </font>
    <font>
      <sz val="8"/>
      <color rgb="FF000000"/>
      <name val="Calibri"/>
      <family val="2"/>
      <charset val="161"/>
    </font>
    <font>
      <sz val="8"/>
      <color rgb="FF548DD4"/>
      <name val="Calibri"/>
      <family val="2"/>
      <charset val="161"/>
    </font>
    <font>
      <b val="true"/>
      <sz val="10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strike val="true"/>
      <sz val="10"/>
      <color rgb="FFFF0000"/>
      <name val="Calibri"/>
      <family val="2"/>
      <charset val="161"/>
    </font>
    <font>
      <strike val="true"/>
      <sz val="11"/>
      <name val="Calibri"/>
      <family val="2"/>
      <charset val="161"/>
    </font>
    <font>
      <strike val="true"/>
      <sz val="10"/>
      <name val="Calibri"/>
      <family val="2"/>
      <charset val="161"/>
    </font>
    <font>
      <sz val="11"/>
      <color rgb="FF0000FF"/>
      <name val="Calibri"/>
      <family val="2"/>
      <charset val="161"/>
    </font>
    <font>
      <sz val="10"/>
      <color rgb="FF00FF00"/>
      <name val="Calibri"/>
      <family val="2"/>
      <charset val="161"/>
    </font>
    <font>
      <b val="true"/>
      <sz val="10"/>
      <color rgb="FFFFFFFF"/>
      <name val="Calibri"/>
      <family val="2"/>
      <charset val="161"/>
    </font>
    <font>
      <b val="true"/>
      <sz val="11"/>
      <color rgb="FFFFFFFF"/>
      <name val="Calibri"/>
      <family val="2"/>
      <charset val="161"/>
    </font>
    <font>
      <i val="true"/>
      <sz val="10"/>
      <color rgb="FF0000FF"/>
      <name val="Calibri"/>
      <family val="2"/>
      <charset val="161"/>
    </font>
    <font>
      <sz val="8"/>
      <color rgb="FF365F91"/>
      <name val="Calibri"/>
      <family val="2"/>
      <charset val="161"/>
    </font>
    <font>
      <i val="true"/>
      <sz val="10"/>
      <color rgb="FF008000"/>
      <name val="Calibri"/>
      <family val="2"/>
      <charset val="161"/>
    </font>
    <font>
      <sz val="10"/>
      <color rgb="FF008000"/>
      <name val="Calibri"/>
      <family val="2"/>
      <charset val="161"/>
    </font>
    <font>
      <b val="true"/>
      <i val="true"/>
      <sz val="10"/>
      <name val="Calibri"/>
      <family val="2"/>
      <charset val="161"/>
    </font>
    <font>
      <b val="true"/>
      <sz val="8"/>
      <name val="Calibri"/>
      <family val="2"/>
      <charset val="161"/>
    </font>
    <font>
      <b val="true"/>
      <i val="true"/>
      <sz val="8"/>
      <name val="Calibri"/>
      <family val="2"/>
      <charset val="161"/>
    </font>
    <font>
      <sz val="8"/>
      <name val="Calibri"/>
      <family val="2"/>
      <charset val="161"/>
    </font>
    <font>
      <i val="true"/>
      <sz val="8"/>
      <name val="Calibri"/>
      <family val="2"/>
      <charset val="161"/>
    </font>
    <font>
      <b val="true"/>
      <sz val="10"/>
      <color rgb="FF0000FF"/>
      <name val="Calibri"/>
      <family val="2"/>
      <charset val="161"/>
    </font>
    <font>
      <b val="true"/>
      <sz val="9"/>
      <name val="Calibri"/>
      <family val="2"/>
      <charset val="161"/>
    </font>
    <font>
      <sz val="9"/>
      <color rgb="FF000000"/>
      <name val="Calibri"/>
      <family val="2"/>
      <charset val="161"/>
    </font>
    <font>
      <sz val="9"/>
      <name val="Calibri"/>
      <family val="2"/>
      <charset val="161"/>
    </font>
    <font>
      <b val="true"/>
      <sz val="9"/>
      <color rgb="FF0000FF"/>
      <name val="Calibri"/>
      <family val="2"/>
      <charset val="161"/>
    </font>
    <font>
      <sz val="9"/>
      <color rgb="FF254061"/>
      <name val="Calibri"/>
      <family val="2"/>
      <charset val="161"/>
    </font>
    <font>
      <i val="true"/>
      <sz val="9"/>
      <color rgb="FF254061"/>
      <name val="Calibri"/>
      <family val="2"/>
      <charset val="161"/>
    </font>
    <font>
      <i val="true"/>
      <strike val="true"/>
      <sz val="9"/>
      <color rgb="FFFF0000"/>
      <name val="Calibri"/>
      <family val="2"/>
      <charset val="161"/>
    </font>
    <font>
      <i val="true"/>
      <sz val="9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CCFFFF"/>
        <bgColor rgb="FFCCFFCC"/>
      </patternFill>
    </fill>
    <fill>
      <patternFill patternType="solid">
        <fgColor rgb="FFC0C0C0"/>
        <bgColor rgb="FFC6D9F1"/>
      </patternFill>
    </fill>
    <fill>
      <patternFill patternType="solid">
        <fgColor rgb="FFDCE6F2"/>
        <bgColor rgb="FFEBF1DE"/>
      </patternFill>
    </fill>
    <fill>
      <patternFill patternType="solid">
        <fgColor rgb="FFC6D9F1"/>
        <bgColor rgb="FFDCE6F2"/>
      </patternFill>
    </fill>
    <fill>
      <patternFill patternType="solid">
        <fgColor rgb="FFEBF1DE"/>
        <bgColor rgb="FFDCE6F2"/>
      </patternFill>
    </fill>
  </fills>
  <borders count="51">
    <border diagonalUp="false" diagonalDown="false">
      <left/>
      <right/>
      <top/>
      <bottom/>
      <diagonal/>
    </border>
    <border diagonalUp="false" diagonalDown="false">
      <left style="medium">
        <color rgb="FF953735"/>
      </left>
      <right style="thin">
        <color rgb="FF953735"/>
      </right>
      <top style="medium">
        <color rgb="FF953735"/>
      </top>
      <bottom style="thin">
        <color rgb="FF953735"/>
      </bottom>
      <diagonal/>
    </border>
    <border diagonalUp="false" diagonalDown="false">
      <left style="thin">
        <color rgb="FF953735"/>
      </left>
      <right style="thin">
        <color rgb="FF953735"/>
      </right>
      <top style="medium">
        <color rgb="FF953735"/>
      </top>
      <bottom style="thin">
        <color rgb="FF953735"/>
      </bottom>
      <diagonal/>
    </border>
    <border diagonalUp="false" diagonalDown="false">
      <left style="thin">
        <color rgb="FF953735"/>
      </left>
      <right style="medium">
        <color rgb="FF953735"/>
      </right>
      <top style="medium">
        <color rgb="FF953735"/>
      </top>
      <bottom style="thin">
        <color rgb="FF953735"/>
      </bottom>
      <diagonal/>
    </border>
    <border diagonalUp="false" diagonalDown="false">
      <left style="thin">
        <color rgb="FF953735"/>
      </left>
      <right style="thin">
        <color rgb="FF953735"/>
      </right>
      <top style="thin">
        <color rgb="FF953735"/>
      </top>
      <bottom style="thin">
        <color rgb="FF953735"/>
      </bottom>
      <diagonal/>
    </border>
    <border diagonalUp="false" diagonalDown="false">
      <left style="thin">
        <color rgb="FF953735"/>
      </left>
      <right style="medium">
        <color rgb="FF953735"/>
      </right>
      <top style="thin">
        <color rgb="FF953735"/>
      </top>
      <bottom style="thin">
        <color rgb="FF953735"/>
      </bottom>
      <diagonal/>
    </border>
    <border diagonalUp="false" diagonalDown="false">
      <left style="medium">
        <color rgb="FF953735"/>
      </left>
      <right style="thin">
        <color rgb="FF953735"/>
      </right>
      <top style="thin">
        <color rgb="FF953735"/>
      </top>
      <bottom style="thin">
        <color rgb="FF953735"/>
      </bottom>
      <diagonal/>
    </border>
    <border diagonalUp="false" diagonalDown="false">
      <left style="medium">
        <color rgb="FF953735"/>
      </left>
      <right style="thin">
        <color rgb="FF953735"/>
      </right>
      <top style="thin">
        <color rgb="FF953735"/>
      </top>
      <bottom style="medium">
        <color rgb="FF953735"/>
      </bottom>
      <diagonal/>
    </border>
    <border diagonalUp="false" diagonalDown="false">
      <left style="thin">
        <color rgb="FF953735"/>
      </left>
      <right style="thin">
        <color rgb="FF953735"/>
      </right>
      <top style="thin">
        <color rgb="FF953735"/>
      </top>
      <bottom style="medium">
        <color rgb="FF953735"/>
      </bottom>
      <diagonal/>
    </border>
    <border diagonalUp="false" diagonalDown="false">
      <left style="thin">
        <color rgb="FF953735"/>
      </left>
      <right style="medium">
        <color rgb="FF953735"/>
      </right>
      <top style="thin">
        <color rgb="FF953735"/>
      </top>
      <bottom style="medium">
        <color rgb="FF953735"/>
      </bottom>
      <diagonal/>
    </border>
    <border diagonalUp="false" diagonalDown="false">
      <left style="double"/>
      <right style="thin"/>
      <top style="double"/>
      <bottom style="thin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/>
      <right style="thin">
        <color rgb="FF800080"/>
      </right>
      <top style="double">
        <color rgb="FF800080"/>
      </top>
      <bottom style="double">
        <color rgb="FF800080"/>
      </bottom>
      <diagonal/>
    </border>
    <border diagonalUp="false" diagonalDown="false">
      <left style="thin">
        <color rgb="FF800080"/>
      </left>
      <right style="thin">
        <color rgb="FF800080"/>
      </right>
      <top style="double">
        <color rgb="FF800080"/>
      </top>
      <bottom style="double">
        <color rgb="FF800080"/>
      </bottom>
      <diagonal/>
    </border>
    <border diagonalUp="false" diagonalDown="false">
      <left style="thin">
        <color rgb="FF800080"/>
      </left>
      <right style="double">
        <color rgb="FF800080"/>
      </right>
      <top style="double">
        <color rgb="FF800080"/>
      </top>
      <bottom style="double">
        <color rgb="FF800080"/>
      </bottom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double"/>
      <top/>
      <bottom style="thin"/>
      <diagonal/>
    </border>
    <border diagonalUp="false" diagonalDown="false">
      <left style="double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double"/>
      <top style="thin"/>
      <bottom/>
      <diagonal/>
    </border>
    <border diagonalUp="false" diagonalDown="false">
      <left style="double"/>
      <right style="thin"/>
      <top style="thin"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double"/>
      <top style="thin"/>
      <bottom style="double"/>
      <diagonal/>
    </border>
    <border diagonalUp="false" diagonalDown="false">
      <left style="double">
        <color rgb="FF800080"/>
      </left>
      <right style="thin">
        <color rgb="FF800080"/>
      </right>
      <top style="double">
        <color rgb="FF800080"/>
      </top>
      <bottom style="double">
        <color rgb="FF800080"/>
      </bottom>
      <diagonal/>
    </border>
    <border diagonalUp="false" diagonalDown="false">
      <left/>
      <right style="thin">
        <color rgb="FF800080"/>
      </right>
      <top style="double">
        <color rgb="FF800080"/>
      </top>
      <bottom style="thin">
        <color rgb="FF800080"/>
      </bottom>
      <diagonal/>
    </border>
    <border diagonalUp="false" diagonalDown="false">
      <left style="thin">
        <color rgb="FF800080"/>
      </left>
      <right style="thin">
        <color rgb="FF800080"/>
      </right>
      <top style="double">
        <color rgb="FF800080"/>
      </top>
      <bottom style="thin">
        <color rgb="FF800080"/>
      </bottom>
      <diagonal/>
    </border>
    <border diagonalUp="false" diagonalDown="false">
      <left style="thin">
        <color rgb="FF800080"/>
      </left>
      <right style="double">
        <color rgb="FF800080"/>
      </right>
      <top style="double">
        <color rgb="FF800080"/>
      </top>
      <bottom style="thin">
        <color rgb="FF800080"/>
      </bottom>
      <diagonal/>
    </border>
    <border diagonalUp="false" diagonalDown="false">
      <left/>
      <right style="thin">
        <color rgb="FF800080"/>
      </right>
      <top/>
      <bottom style="double">
        <color rgb="FF800080"/>
      </bottom>
      <diagonal/>
    </border>
    <border diagonalUp="false" diagonalDown="false">
      <left style="thin">
        <color rgb="FF800080"/>
      </left>
      <right style="thin">
        <color rgb="FF800080"/>
      </right>
      <top/>
      <bottom style="double">
        <color rgb="FF800080"/>
      </bottom>
      <diagonal/>
    </border>
    <border diagonalUp="false" diagonalDown="false">
      <left style="thin">
        <color rgb="FF800080"/>
      </left>
      <right style="double">
        <color rgb="FF800080"/>
      </right>
      <top/>
      <bottom style="double">
        <color rgb="FF800080"/>
      </bottom>
      <diagonal/>
    </border>
    <border diagonalUp="false" diagonalDown="false">
      <left style="double">
        <color rgb="FF800080"/>
      </left>
      <right style="thin">
        <color rgb="FF800080"/>
      </right>
      <top style="double">
        <color rgb="FF800080"/>
      </top>
      <bottom style="thin">
        <color rgb="FF800080"/>
      </bottom>
      <diagonal/>
    </border>
    <border diagonalUp="false" diagonalDown="false">
      <left style="double">
        <color rgb="FF800080"/>
      </left>
      <right style="thin">
        <color rgb="FF800080"/>
      </right>
      <top/>
      <bottom style="thin">
        <color rgb="FF800080"/>
      </bottom>
      <diagonal/>
    </border>
    <border diagonalUp="false" diagonalDown="false">
      <left style="thin">
        <color rgb="FF800080"/>
      </left>
      <right style="double">
        <color rgb="FF800080"/>
      </right>
      <top/>
      <bottom style="thin">
        <color rgb="FF800080"/>
      </bottom>
      <diagonal/>
    </border>
    <border diagonalUp="false" diagonalDown="false">
      <left/>
      <right style="thin">
        <color rgb="FF800080"/>
      </right>
      <top/>
      <bottom style="thin">
        <color rgb="FF800080"/>
      </bottom>
      <diagonal/>
    </border>
    <border diagonalUp="false" diagonalDown="false">
      <left style="thin">
        <color rgb="FF800080"/>
      </left>
      <right style="thin">
        <color rgb="FF800080"/>
      </right>
      <top/>
      <bottom style="thin">
        <color rgb="FF800080"/>
      </bottom>
      <diagonal/>
    </border>
    <border diagonalUp="false" diagonalDown="false">
      <left style="thin">
        <color rgb="FF800080"/>
      </left>
      <right style="double">
        <color rgb="FF800080"/>
      </right>
      <top style="thin">
        <color rgb="FF800080"/>
      </top>
      <bottom style="thin">
        <color rgb="FF800080"/>
      </bottom>
      <diagonal/>
    </border>
    <border diagonalUp="false" diagonalDown="false">
      <left style="double">
        <color rgb="FF800080"/>
      </left>
      <right style="thin">
        <color rgb="FF800080"/>
      </right>
      <top style="thin">
        <color rgb="FF800080"/>
      </top>
      <bottom style="thin">
        <color rgb="FF800080"/>
      </bottom>
      <diagonal/>
    </border>
    <border diagonalUp="false" diagonalDown="false">
      <left/>
      <right style="thin">
        <color rgb="FF800080"/>
      </right>
      <top style="thin">
        <color rgb="FF800080"/>
      </top>
      <bottom style="thin">
        <color rgb="FF800080"/>
      </bottom>
      <diagonal/>
    </border>
    <border diagonalUp="false" diagonalDown="false">
      <left style="thin">
        <color rgb="FF800080"/>
      </left>
      <right style="thin">
        <color rgb="FF800080"/>
      </right>
      <top style="thin">
        <color rgb="FF800080"/>
      </top>
      <bottom style="thin">
        <color rgb="FF800080"/>
      </bottom>
      <diagonal/>
    </border>
    <border diagonalUp="false" diagonalDown="false">
      <left style="double">
        <color rgb="FF800080"/>
      </left>
      <right style="thin">
        <color rgb="FF800080"/>
      </right>
      <top style="thin">
        <color rgb="FF800080"/>
      </top>
      <bottom style="double">
        <color rgb="FF800080"/>
      </bottom>
      <diagonal/>
    </border>
    <border diagonalUp="false" diagonalDown="false">
      <left style="thin">
        <color rgb="FF800080"/>
      </left>
      <right style="double">
        <color rgb="FF800080"/>
      </right>
      <top style="thin">
        <color rgb="FF800080"/>
      </top>
      <bottom style="double">
        <color rgb="FF800080"/>
      </bottom>
      <diagonal/>
    </border>
    <border diagonalUp="false" diagonalDown="false">
      <left/>
      <right style="thin">
        <color rgb="FF800080"/>
      </right>
      <top style="thin">
        <color rgb="FF800080"/>
      </top>
      <bottom style="double">
        <color rgb="FF800080"/>
      </bottom>
      <diagonal/>
    </border>
    <border diagonalUp="false" diagonalDown="false">
      <left style="thin">
        <color rgb="FF800080"/>
      </left>
      <right style="thin">
        <color rgb="FF800080"/>
      </right>
      <top style="thin">
        <color rgb="FF800080"/>
      </top>
      <bottom style="double">
        <color rgb="FF800080"/>
      </bottom>
      <diagonal/>
    </border>
    <border diagonalUp="false" diagonalDown="false">
      <left style="double">
        <color rgb="FF800080"/>
      </left>
      <right style="thin">
        <color rgb="FF800080"/>
      </right>
      <top style="thin">
        <color rgb="FF800080"/>
      </top>
      <bottom/>
      <diagonal/>
    </border>
    <border diagonalUp="false" diagonalDown="false">
      <left/>
      <right style="thin">
        <color rgb="FF800080"/>
      </right>
      <top style="thin">
        <color rgb="FF800080"/>
      </top>
      <bottom/>
      <diagonal/>
    </border>
    <border diagonalUp="false" diagonalDown="false">
      <left style="thin">
        <color rgb="FF800080"/>
      </left>
      <right style="thin">
        <color rgb="FF800080"/>
      </right>
      <top style="thin">
        <color rgb="FF800080"/>
      </top>
      <bottom/>
      <diagonal/>
    </border>
    <border diagonalUp="false" diagonalDown="false">
      <left style="thin">
        <color rgb="FF800080"/>
      </left>
      <right style="double">
        <color rgb="FF800080"/>
      </right>
      <top style="thin">
        <color rgb="FF800080"/>
      </top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5" fillId="3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5" fillId="3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2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3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14" fillId="4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4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4" fillId="4" borderId="4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7" fontId="14" fillId="4" borderId="5" xfId="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5" fillId="0" borderId="4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7" fontId="5" fillId="0" borderId="5" xfId="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7" fillId="0" borderId="4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7" fontId="7" fillId="0" borderId="5" xfId="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6" fontId="16" fillId="5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6" fillId="5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6" fillId="0" borderId="4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7" fontId="17" fillId="0" borderId="4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7" fontId="17" fillId="0" borderId="5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4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14" fillId="4" borderId="5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7" fontId="7" fillId="0" borderId="5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6" fontId="18" fillId="5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8" fillId="5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19" fillId="0" borderId="4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6" fontId="19" fillId="0" borderId="5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20" fillId="0" borderId="4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7" fontId="20" fillId="0" borderId="5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7" fontId="5" fillId="0" borderId="5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7" fillId="7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5" fillId="2" borderId="4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7" fontId="5" fillId="2" borderId="5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7" fillId="0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2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2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2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7" fillId="2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2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7" fillId="2" borderId="4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7" fontId="7" fillId="2" borderId="5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21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2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0" fillId="0" borderId="4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10" fillId="0" borderId="4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10" fillId="0" borderId="5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6" fontId="5" fillId="0" borderId="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0" fillId="0" borderId="8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10" fillId="0" borderId="8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10" fillId="0" borderId="9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10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4" fillId="4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14" fillId="4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14" fillId="4" borderId="5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23" fillId="0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5" fillId="0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5" fillId="0" borderId="5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24" fillId="0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7" fillId="0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7" fillId="0" borderId="5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24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5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7" fillId="0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27" fillId="0" borderId="5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4" fillId="4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4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4" fillId="4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29" fillId="0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30" fillId="0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30" fillId="0" borderId="5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7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7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14" fillId="4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31" fillId="0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31" fillId="0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31" fillId="0" borderId="5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0" fillId="0" borderId="8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0" fillId="0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3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5" fillId="3" borderId="1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3" borderId="1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3" borderId="1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4" borderId="16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7" fontId="23" fillId="4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23" fillId="4" borderId="1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2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0" borderId="16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7" fontId="32" fillId="0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32" fillId="0" borderId="1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4" borderId="16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7" fontId="5" fillId="4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5" fillId="4" borderId="1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7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16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7" fontId="24" fillId="0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24" fillId="0" borderId="1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4" borderId="1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7" fillId="0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7" fillId="0" borderId="1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33" fillId="0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3" fillId="0" borderId="16" xfId="0" applyFont="true" applyBorder="true" applyAlignment="true" applyProtection="false">
      <alignment horizontal="left" vertical="center" textRotation="0" wrapText="true" indent="12" shrinkToFit="false"/>
      <protection locked="true" hidden="false"/>
    </xf>
    <xf numFmtId="164" fontId="21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7" fillId="0" borderId="1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7" fillId="0" borderId="2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3" fillId="0" borderId="16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34" fillId="0" borderId="16" xfId="0" applyFont="true" applyBorder="true" applyAlignment="true" applyProtection="true">
      <alignment horizontal="left" vertical="center" textRotation="0" wrapText="true" indent="12" shrinkToFit="false"/>
      <protection locked="true" hidden="false"/>
    </xf>
    <xf numFmtId="167" fontId="34" fillId="0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34" fillId="0" borderId="1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7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2" fillId="0" borderId="2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32" fillId="0" borderId="2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32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0" borderId="2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7" fontId="34" fillId="0" borderId="2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34" fillId="0" borderId="2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34" fillId="3" borderId="0" xfId="0" applyFont="true" applyBorder="true" applyAlignment="true" applyProtection="true">
      <alignment horizontal="left" vertical="center" textRotation="0" wrapText="false" indent="12" shrinkToFit="false"/>
      <protection locked="true" hidden="false"/>
    </xf>
    <xf numFmtId="164" fontId="34" fillId="3" borderId="0" xfId="0" applyFont="true" applyBorder="true" applyAlignment="true" applyProtection="true">
      <alignment horizontal="left" vertical="center" textRotation="0" wrapText="true" indent="12" shrinkToFit="false"/>
      <protection locked="true" hidden="false"/>
    </xf>
    <xf numFmtId="164" fontId="34" fillId="3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7" fontId="7" fillId="3" borderId="0" xfId="0" applyFont="true" applyBorder="true" applyAlignment="true" applyProtection="true">
      <alignment horizontal="right" vertical="top" textRotation="0" wrapText="false" indent="1" shrinkToFit="false"/>
      <protection locked="true" hidden="false"/>
    </xf>
    <xf numFmtId="164" fontId="34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35" fillId="3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2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3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3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7" fontId="5" fillId="3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7" fillId="3" borderId="0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0" borderId="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20" fillId="3" borderId="0" xfId="0" applyFont="true" applyBorder="true" applyAlignment="true" applyProtection="true">
      <alignment horizontal="left" vertical="center" textRotation="0" wrapText="false" indent="12" shrinkToFit="false"/>
      <protection locked="true" hidden="false"/>
    </xf>
    <xf numFmtId="164" fontId="20" fillId="3" borderId="0" xfId="0" applyFont="true" applyBorder="true" applyAlignment="true" applyProtection="true">
      <alignment horizontal="left" vertical="center" textRotation="0" wrapText="true" indent="12" shrinkToFit="false"/>
      <protection locked="true" hidden="false"/>
    </xf>
    <xf numFmtId="167" fontId="7" fillId="3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32" fillId="2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34" fillId="2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7" fontId="7" fillId="2" borderId="0" xfId="0" applyFont="true" applyBorder="true" applyAlignment="true" applyProtection="true">
      <alignment horizontal="right" vertical="top" textRotation="0" wrapText="false" indent="1" shrinkToFit="false"/>
      <protection locked="true" hidden="false"/>
    </xf>
    <xf numFmtId="164" fontId="10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3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1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3" borderId="28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2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3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3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3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3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0" borderId="3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7" fontId="38" fillId="0" borderId="28" xfId="0" applyFont="true" applyBorder="true" applyAlignment="true" applyProtection="true">
      <alignment horizontal="right" vertical="center" textRotation="0" wrapText="true" indent="15" shrinkToFit="false"/>
      <protection locked="true" hidden="false"/>
    </xf>
    <xf numFmtId="167" fontId="38" fillId="0" borderId="30" xfId="0" applyFont="true" applyBorder="true" applyAlignment="true" applyProtection="true">
      <alignment horizontal="right" vertical="center" textRotation="0" wrapText="true" indent="15" shrinkToFit="false"/>
      <protection locked="true" hidden="false"/>
    </xf>
    <xf numFmtId="164" fontId="39" fillId="0" borderId="3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0" fillId="0" borderId="36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7" fontId="40" fillId="0" borderId="37" xfId="0" applyFont="true" applyBorder="true" applyAlignment="true" applyProtection="true">
      <alignment horizontal="right" vertical="center" textRotation="0" wrapText="true" indent="15" shrinkToFit="false"/>
      <protection locked="true" hidden="false"/>
    </xf>
    <xf numFmtId="167" fontId="40" fillId="0" borderId="38" xfId="0" applyFont="true" applyBorder="true" applyAlignment="true" applyProtection="true">
      <alignment horizontal="right" vertical="center" textRotation="0" wrapText="true" indent="15" shrinkToFit="false"/>
      <protection locked="true" hidden="false"/>
    </xf>
    <xf numFmtId="167" fontId="40" fillId="0" borderId="36" xfId="0" applyFont="true" applyBorder="true" applyAlignment="true" applyProtection="true">
      <alignment horizontal="right" vertical="center" textRotation="0" wrapText="true" indent="15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7" fillId="0" borderId="3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0" borderId="36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7" fontId="38" fillId="0" borderId="37" xfId="0" applyFont="true" applyBorder="true" applyAlignment="true" applyProtection="true">
      <alignment horizontal="right" vertical="center" textRotation="0" wrapText="true" indent="15" shrinkToFit="false"/>
      <protection locked="true" hidden="false"/>
    </xf>
    <xf numFmtId="167" fontId="38" fillId="0" borderId="36" xfId="0" applyFont="true" applyBorder="true" applyAlignment="true" applyProtection="true">
      <alignment horizontal="right" vertical="center" textRotation="0" wrapText="true" indent="15" shrinkToFit="false"/>
      <protection locked="true" hidden="false"/>
    </xf>
    <xf numFmtId="164" fontId="40" fillId="0" borderId="3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38" fillId="0" borderId="3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37" fillId="0" borderId="4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8" fillId="0" borderId="41" xfId="0" applyFont="true" applyBorder="true" applyAlignment="true" applyProtection="true">
      <alignment horizontal="right" vertical="center" textRotation="0" wrapText="true" indent="15" shrinkToFit="false"/>
      <protection locked="true" hidden="false"/>
    </xf>
    <xf numFmtId="167" fontId="38" fillId="0" borderId="39" xfId="0" applyFont="true" applyBorder="true" applyAlignment="true" applyProtection="true">
      <alignment horizontal="right" vertical="center" textRotation="0" wrapText="true" indent="15" shrinkToFit="false"/>
      <protection locked="true" hidden="false"/>
    </xf>
    <xf numFmtId="164" fontId="39" fillId="0" borderId="4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0" fillId="0" borderId="41" xfId="0" applyFont="true" applyBorder="true" applyAlignment="true" applyProtection="true">
      <alignment horizontal="right" vertical="center" textRotation="0" wrapText="true" indent="15" shrinkToFit="false"/>
      <protection locked="true" hidden="false"/>
    </xf>
    <xf numFmtId="167" fontId="40" fillId="0" borderId="39" xfId="0" applyFont="true" applyBorder="true" applyAlignment="true" applyProtection="true">
      <alignment horizontal="right" vertical="center" textRotation="0" wrapText="true" indent="15" shrinkToFit="false"/>
      <protection locked="true" hidden="false"/>
    </xf>
    <xf numFmtId="167" fontId="40" fillId="0" borderId="42" xfId="0" applyFont="true" applyBorder="true" applyAlignment="true" applyProtection="true">
      <alignment horizontal="right" vertical="center" textRotation="0" wrapText="true" indent="15" shrinkToFit="false"/>
      <protection locked="true" hidden="false"/>
    </xf>
    <xf numFmtId="164" fontId="39" fillId="0" borderId="3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7" fontId="39" fillId="0" borderId="41" xfId="0" applyFont="true" applyBorder="true" applyAlignment="true" applyProtection="true">
      <alignment horizontal="right" vertical="center" textRotation="0" wrapText="true" indent="15" shrinkToFit="false"/>
      <protection locked="true" hidden="false"/>
    </xf>
    <xf numFmtId="167" fontId="39" fillId="0" borderId="39" xfId="0" applyFont="true" applyBorder="true" applyAlignment="true" applyProtection="true">
      <alignment horizontal="right" vertical="center" textRotation="0" wrapText="true" indent="15" shrinkToFit="false"/>
      <protection locked="true" hidden="false"/>
    </xf>
    <xf numFmtId="164" fontId="40" fillId="0" borderId="3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7" fontId="40" fillId="0" borderId="41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7" fontId="40" fillId="0" borderId="42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7" fontId="40" fillId="0" borderId="39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39" fillId="0" borderId="4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0" fillId="0" borderId="4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7" fontId="40" fillId="0" borderId="45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7" fontId="40" fillId="0" borderId="46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7" fontId="40" fillId="0" borderId="4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39" fillId="0" borderId="4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0" fillId="0" borderId="48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7" fontId="40" fillId="0" borderId="49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7" fontId="40" fillId="0" borderId="50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7" fontId="40" fillId="0" borderId="3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7" fontId="40" fillId="0" borderId="4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1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2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3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4" fillId="2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2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3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2" fillId="3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2" fillId="3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4" fillId="3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4" fillId="3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5" fillId="4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5" fillId="4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45" fillId="4" borderId="4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7" fontId="45" fillId="4" borderId="5" xfId="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6" fontId="42" fillId="0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2" fillId="0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42" fillId="0" borderId="4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7" fontId="42" fillId="0" borderId="5" xfId="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6" fontId="44" fillId="0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4" fillId="0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44" fillId="0" borderId="4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7" fontId="44" fillId="0" borderId="5" xfId="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6" fontId="46" fillId="5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6" fillId="5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46" fillId="0" borderId="4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7" fontId="47" fillId="0" borderId="4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7" fontId="47" fillId="0" borderId="5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7" fontId="45" fillId="4" borderId="5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7" fontId="44" fillId="0" borderId="5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6" fontId="48" fillId="0" borderId="4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6" fontId="48" fillId="0" borderId="5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7" fontId="49" fillId="0" borderId="4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7" fontId="49" fillId="0" borderId="5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7" fontId="42" fillId="0" borderId="5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44" fillId="7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2" fillId="0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42" fillId="2" borderId="4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7" fontId="42" fillId="2" borderId="5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44" fillId="0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2" fillId="2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4" fillId="2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42" fillId="2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2" fillId="2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4" fillId="2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4" fillId="2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44" fillId="2" borderId="4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7" fontId="44" fillId="2" borderId="5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42" fillId="0" borderId="4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42" fillId="0" borderId="5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6" fontId="42" fillId="0" borderId="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2" fillId="0" borderId="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42" fillId="0" borderId="8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42" fillId="0" borderId="8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42" fillId="0" borderId="9" xfId="0" applyFont="true" applyBorder="true" applyAlignment="true" applyProtection="true">
      <alignment horizontal="right" vertical="top" textRotation="0" wrapText="tru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53735"/>
      <rgbColor rgb="FFEBF1DE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99CCFF"/>
      <rgbColor rgb="FFFF99CC"/>
      <rgbColor rgb="FFCC99FF"/>
      <rgbColor rgb="FFFFCC99"/>
      <rgbColor rgb="FF548DD4"/>
      <rgbColor rgb="FF33CCCC"/>
      <rgbColor rgb="FF99CC00"/>
      <rgbColor rgb="FFFFCC00"/>
      <rgbColor rgb="FFFF9900"/>
      <rgbColor rgb="FFFF6600"/>
      <rgbColor rgb="FF365F91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5406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1048576"/>
  <sheetViews>
    <sheetView showFormulas="false" showGridLines="true" showRowColHeaders="true" showZeros="true" rightToLeft="false" tabSelected="true" showOutlineSymbols="true" defaultGridColor="true" view="normal" topLeftCell="A1" colorId="64" zoomScale="89" zoomScaleNormal="89" zoomScalePageLayoutView="100" workbookViewId="0">
      <selection pane="topLeft" activeCell="C164" activeCellId="0" sqref="C164"/>
    </sheetView>
  </sheetViews>
  <sheetFormatPr defaultRowHeight="15" zeroHeight="false" outlineLevelRow="0" outlineLevelCol="0"/>
  <cols>
    <col collapsed="false" customWidth="true" hidden="false" outlineLevel="0" max="1" min="1" style="1" width="4.59"/>
    <col collapsed="false" customWidth="true" hidden="false" outlineLevel="0" max="2" min="2" style="1" width="13.02"/>
    <col collapsed="false" customWidth="true" hidden="false" outlineLevel="0" max="3" min="3" style="1" width="61.31"/>
    <col collapsed="false" customWidth="true" hidden="false" outlineLevel="0" max="6" min="4" style="1" width="13.29"/>
    <col collapsed="false" customWidth="true" hidden="false" outlineLevel="0" max="7" min="7" style="2" width="15.29"/>
    <col collapsed="false" customWidth="true" hidden="false" outlineLevel="0" max="12" min="8" style="1" width="9.13"/>
    <col collapsed="false" customWidth="true" hidden="false" outlineLevel="0" max="1025" min="13" style="0" width="8.67"/>
  </cols>
  <sheetData>
    <row r="1" customFormat="false" ht="15" hidden="false" customHeight="false" outlineLevel="0" collapsed="false">
      <c r="A1" s="3"/>
      <c r="B1" s="4"/>
      <c r="C1" s="4"/>
      <c r="D1" s="4"/>
      <c r="E1" s="4"/>
      <c r="F1" s="5"/>
      <c r="G1" s="6"/>
      <c r="H1" s="7"/>
      <c r="I1" s="7" t="s">
        <v>0</v>
      </c>
      <c r="J1" s="8" t="s">
        <v>1</v>
      </c>
      <c r="K1" s="9"/>
      <c r="L1" s="3"/>
    </row>
    <row r="2" customFormat="false" ht="18.75" hidden="false" customHeight="false" outlineLevel="0" collapsed="false">
      <c r="A2" s="3"/>
      <c r="B2" s="4"/>
      <c r="C2" s="10" t="s">
        <v>2</v>
      </c>
      <c r="D2" s="10"/>
      <c r="E2" s="10"/>
      <c r="F2" s="10"/>
      <c r="G2" s="6"/>
      <c r="H2" s="7" t="s">
        <v>3</v>
      </c>
      <c r="I2" s="7" t="s">
        <v>4</v>
      </c>
      <c r="J2" s="7" t="s">
        <v>5</v>
      </c>
      <c r="K2" s="8" t="s">
        <v>6</v>
      </c>
      <c r="L2" s="3"/>
    </row>
    <row r="3" customFormat="false" ht="15" hidden="false" customHeight="false" outlineLevel="0" collapsed="false">
      <c r="A3" s="3"/>
      <c r="B3" s="11"/>
      <c r="C3" s="11"/>
      <c r="D3" s="11"/>
      <c r="E3" s="11"/>
      <c r="F3" s="11"/>
      <c r="G3" s="6"/>
      <c r="H3" s="7"/>
      <c r="I3" s="7"/>
      <c r="J3" s="7"/>
      <c r="K3" s="9"/>
      <c r="L3" s="3"/>
    </row>
    <row r="4" customFormat="false" ht="15" hidden="false" customHeight="false" outlineLevel="0" collapsed="false">
      <c r="A4" s="3"/>
      <c r="B4" s="12" t="s">
        <v>7</v>
      </c>
      <c r="C4" s="13"/>
      <c r="D4" s="14"/>
      <c r="E4" s="11"/>
      <c r="F4" s="15"/>
      <c r="G4" s="6"/>
      <c r="H4" s="7"/>
      <c r="I4" s="7"/>
      <c r="J4" s="7"/>
      <c r="K4" s="9"/>
      <c r="L4" s="3"/>
    </row>
    <row r="5" customFormat="false" ht="15" hidden="false" customHeight="false" outlineLevel="0" collapsed="false">
      <c r="A5" s="3"/>
      <c r="B5" s="16"/>
      <c r="C5" s="11"/>
      <c r="D5" s="14"/>
      <c r="E5" s="11"/>
      <c r="F5" s="15"/>
      <c r="G5" s="6"/>
      <c r="H5" s="7"/>
      <c r="I5" s="7"/>
      <c r="J5" s="7"/>
      <c r="K5" s="9"/>
      <c r="L5" s="3"/>
    </row>
    <row r="6" customFormat="false" ht="15" hidden="false" customHeight="false" outlineLevel="0" collapsed="false">
      <c r="A6" s="3"/>
      <c r="B6" s="17" t="s">
        <v>8</v>
      </c>
      <c r="C6" s="13"/>
      <c r="D6" s="11"/>
      <c r="E6" s="17" t="s">
        <v>9</v>
      </c>
      <c r="F6" s="18"/>
      <c r="G6" s="6"/>
      <c r="H6" s="7"/>
      <c r="I6" s="7"/>
      <c r="J6" s="7"/>
      <c r="K6" s="9"/>
      <c r="L6" s="3"/>
    </row>
    <row r="7" customFormat="false" ht="15" hidden="false" customHeight="false" outlineLevel="0" collapsed="false">
      <c r="A7" s="3"/>
      <c r="B7" s="17"/>
      <c r="C7" s="11"/>
      <c r="D7" s="11"/>
      <c r="E7" s="11"/>
      <c r="F7" s="15"/>
      <c r="G7" s="6"/>
      <c r="H7" s="7"/>
      <c r="I7" s="7"/>
      <c r="J7" s="7"/>
      <c r="K7" s="9"/>
      <c r="L7" s="3"/>
    </row>
    <row r="8" customFormat="false" ht="15" hidden="false" customHeight="false" outlineLevel="0" collapsed="false">
      <c r="A8" s="3"/>
      <c r="B8" s="17" t="s">
        <v>10</v>
      </c>
      <c r="C8" s="19" t="n">
        <v>2017</v>
      </c>
      <c r="D8" s="11"/>
      <c r="E8" s="14"/>
      <c r="F8" s="15"/>
      <c r="G8" s="6"/>
      <c r="H8" s="7"/>
      <c r="I8" s="7"/>
      <c r="J8" s="7"/>
      <c r="K8" s="9"/>
      <c r="L8" s="3"/>
    </row>
    <row r="9" customFormat="false" ht="15" hidden="false" customHeight="false" outlineLevel="0" collapsed="false">
      <c r="A9" s="3"/>
      <c r="B9" s="17"/>
      <c r="C9" s="11"/>
      <c r="D9" s="11"/>
      <c r="E9" s="14"/>
      <c r="F9" s="15"/>
      <c r="G9" s="6"/>
      <c r="H9" s="7"/>
      <c r="I9" s="7"/>
      <c r="J9" s="7"/>
      <c r="K9" s="9"/>
      <c r="L9" s="3"/>
    </row>
    <row r="10" customFormat="false" ht="19.4" hidden="false" customHeight="false" outlineLevel="0" collapsed="false">
      <c r="A10" s="3"/>
      <c r="B10" s="20" t="s">
        <v>11</v>
      </c>
      <c r="C10" s="21"/>
      <c r="D10" s="11"/>
      <c r="E10" s="11"/>
      <c r="F10" s="15"/>
      <c r="G10" s="6"/>
      <c r="H10" s="7"/>
      <c r="I10" s="7"/>
      <c r="J10" s="7"/>
      <c r="K10" s="9"/>
      <c r="L10" s="3"/>
    </row>
    <row r="11" customFormat="false" ht="15" hidden="false" customHeight="false" outlineLevel="0" collapsed="false">
      <c r="A11" s="3"/>
      <c r="B11" s="14"/>
      <c r="C11" s="11"/>
      <c r="D11" s="11"/>
      <c r="E11" s="11"/>
      <c r="F11" s="15"/>
      <c r="G11" s="6"/>
      <c r="H11" s="7"/>
      <c r="I11" s="7"/>
      <c r="J11" s="7"/>
      <c r="K11" s="9"/>
      <c r="L11" s="3"/>
    </row>
    <row r="12" customFormat="false" ht="15.75" hidden="false" customHeight="false" outlineLevel="0" collapsed="false">
      <c r="A12" s="3"/>
      <c r="B12" s="22" t="s">
        <v>12</v>
      </c>
      <c r="C12" s="23"/>
      <c r="D12" s="23"/>
      <c r="E12" s="4"/>
      <c r="F12" s="4"/>
      <c r="G12" s="6"/>
      <c r="H12" s="7"/>
      <c r="I12" s="7"/>
      <c r="J12" s="7"/>
      <c r="K12" s="9"/>
      <c r="L12" s="3"/>
    </row>
    <row r="13" customFormat="false" ht="15.75" hidden="false" customHeight="false" outlineLevel="0" collapsed="false">
      <c r="A13" s="3"/>
      <c r="B13" s="24" t="s">
        <v>13</v>
      </c>
      <c r="C13" s="24"/>
      <c r="D13" s="24"/>
      <c r="E13" s="4"/>
      <c r="F13" s="25" t="s">
        <v>14</v>
      </c>
      <c r="G13" s="6"/>
      <c r="H13" s="7"/>
      <c r="I13" s="7"/>
      <c r="J13" s="7"/>
      <c r="K13" s="9"/>
      <c r="L13" s="3"/>
    </row>
    <row r="14" customFormat="false" ht="38.25" hidden="false" customHeight="false" outlineLevel="0" collapsed="false">
      <c r="A14" s="3"/>
      <c r="B14" s="26" t="s">
        <v>15</v>
      </c>
      <c r="C14" s="27" t="s">
        <v>16</v>
      </c>
      <c r="D14" s="28" t="s">
        <v>17</v>
      </c>
      <c r="E14" s="28" t="s">
        <v>18</v>
      </c>
      <c r="F14" s="29" t="s">
        <v>19</v>
      </c>
      <c r="G14" s="6"/>
      <c r="H14" s="7"/>
      <c r="I14" s="7"/>
      <c r="J14" s="7"/>
      <c r="K14" s="9"/>
      <c r="L14" s="3"/>
    </row>
    <row r="15" customFormat="false" ht="63.75" hidden="false" customHeight="false" outlineLevel="0" collapsed="false">
      <c r="A15" s="3"/>
      <c r="B15" s="26"/>
      <c r="C15" s="27"/>
      <c r="D15" s="30" t="s">
        <v>20</v>
      </c>
      <c r="E15" s="30"/>
      <c r="F15" s="31" t="s">
        <v>21</v>
      </c>
      <c r="G15" s="6"/>
      <c r="H15" s="7"/>
      <c r="I15" s="7"/>
      <c r="J15" s="7"/>
      <c r="K15" s="9"/>
      <c r="L15" s="3"/>
    </row>
    <row r="16" customFormat="false" ht="15" hidden="false" customHeight="false" outlineLevel="0" collapsed="false">
      <c r="A16" s="32"/>
      <c r="B16" s="33" t="n">
        <v>0</v>
      </c>
      <c r="C16" s="34" t="s">
        <v>22</v>
      </c>
      <c r="D16" s="35" t="n">
        <f aca="false">+D17+D18+D20+D22+D24+D28+D31</f>
        <v>0</v>
      </c>
      <c r="E16" s="35" t="n">
        <f aca="false">+E17+E18+E20+E22+E24+E28+E31</f>
        <v>0</v>
      </c>
      <c r="F16" s="36" t="n">
        <f aca="false">+F17+F18+F20+F22+F24+F28+F31</f>
        <v>0</v>
      </c>
      <c r="G16" s="6"/>
      <c r="H16" s="7" t="str">
        <f aca="false">IF(D16=SUM(D17:D18,D20,D22,D24,D28,D31),"OK","ΣΦΑΛΜΑ")</f>
        <v>OK</v>
      </c>
      <c r="I16" s="7" t="str">
        <f aca="false">IF(E16=SUM(E17:E18,E20,E22,E24,E28,E31),"OK","ΣΦΑΛΜΑ")</f>
        <v>OK</v>
      </c>
      <c r="J16" s="7" t="str">
        <f aca="false">IF(F16=SUM(F17:F18,F20,F22,F24,F28,F31),"OK","ΣΦΑΛΜΑ")</f>
        <v>OK</v>
      </c>
      <c r="K16" s="37" t="s">
        <v>23</v>
      </c>
      <c r="L16" s="3"/>
    </row>
    <row r="17" customFormat="false" ht="15" hidden="false" customHeight="false" outlineLevel="0" collapsed="false">
      <c r="A17" s="38"/>
      <c r="B17" s="39" t="s">
        <v>24</v>
      </c>
      <c r="C17" s="40" t="s">
        <v>25</v>
      </c>
      <c r="D17" s="41"/>
      <c r="E17" s="41"/>
      <c r="F17" s="42"/>
      <c r="G17" s="6"/>
      <c r="H17" s="7"/>
      <c r="I17" s="7"/>
      <c r="J17" s="7"/>
      <c r="K17" s="9"/>
      <c r="L17" s="3"/>
    </row>
    <row r="18" customFormat="false" ht="15" hidden="false" customHeight="false" outlineLevel="0" collapsed="false">
      <c r="A18" s="38"/>
      <c r="B18" s="39" t="s">
        <v>26</v>
      </c>
      <c r="C18" s="40" t="s">
        <v>27</v>
      </c>
      <c r="D18" s="41"/>
      <c r="E18" s="41"/>
      <c r="F18" s="42"/>
      <c r="G18" s="6"/>
      <c r="H18" s="7" t="str">
        <f aca="false">IF(D18&gt;=D19,"OK","ΣΦΑΛΜΑ")</f>
        <v>OK</v>
      </c>
      <c r="I18" s="7" t="str">
        <f aca="false">IF(E18&gt;=E19,"OK","ΣΦΑΛΜΑ")</f>
        <v>OK</v>
      </c>
      <c r="J18" s="7" t="str">
        <f aca="false">IF(F18&gt;=F19,"OK","ΣΦΑΛΜΑ")</f>
        <v>OK</v>
      </c>
      <c r="K18" s="9" t="s">
        <v>28</v>
      </c>
      <c r="L18" s="3"/>
    </row>
    <row r="19" customFormat="false" ht="15" hidden="false" customHeight="false" outlineLevel="0" collapsed="false">
      <c r="A19" s="43"/>
      <c r="B19" s="44" t="s">
        <v>29</v>
      </c>
      <c r="C19" s="45" t="s">
        <v>30</v>
      </c>
      <c r="D19" s="46"/>
      <c r="E19" s="46"/>
      <c r="F19" s="47"/>
      <c r="G19" s="6"/>
      <c r="H19" s="7"/>
      <c r="I19" s="7"/>
      <c r="J19" s="7"/>
      <c r="K19" s="9"/>
      <c r="L19" s="3"/>
    </row>
    <row r="20" customFormat="false" ht="15" hidden="false" customHeight="false" outlineLevel="0" collapsed="false">
      <c r="A20" s="38"/>
      <c r="B20" s="39" t="s">
        <v>31</v>
      </c>
      <c r="C20" s="40" t="s">
        <v>32</v>
      </c>
      <c r="D20" s="41"/>
      <c r="E20" s="41"/>
      <c r="F20" s="42"/>
      <c r="G20" s="6"/>
      <c r="H20" s="7" t="str">
        <f aca="false">IF(D20&gt;=D21,"OK","ΣΦΑΛΜΑ")</f>
        <v>OK</v>
      </c>
      <c r="I20" s="7" t="str">
        <f aca="false">IF(E20&gt;=E21,"OK","ΣΦΑΛΜΑ")</f>
        <v>OK</v>
      </c>
      <c r="J20" s="7" t="str">
        <f aca="false">IF(F20&gt;=F21,"OK","ΣΦΑΛΜΑ")</f>
        <v>OK</v>
      </c>
      <c r="K20" s="37" t="s">
        <v>33</v>
      </c>
      <c r="L20" s="3"/>
    </row>
    <row r="21" customFormat="false" ht="15" hidden="false" customHeight="false" outlineLevel="0" collapsed="false">
      <c r="A21" s="43"/>
      <c r="B21" s="44" t="s">
        <v>34</v>
      </c>
      <c r="C21" s="45" t="s">
        <v>35</v>
      </c>
      <c r="D21" s="46"/>
      <c r="E21" s="46"/>
      <c r="F21" s="47"/>
      <c r="G21" s="6"/>
      <c r="H21" s="7"/>
      <c r="I21" s="7"/>
      <c r="J21" s="7"/>
      <c r="K21" s="9"/>
      <c r="L21" s="3"/>
    </row>
    <row r="22" customFormat="false" ht="15" hidden="false" customHeight="false" outlineLevel="0" collapsed="false">
      <c r="A22" s="38"/>
      <c r="B22" s="39" t="s">
        <v>36</v>
      </c>
      <c r="C22" s="40" t="s">
        <v>37</v>
      </c>
      <c r="D22" s="41"/>
      <c r="E22" s="41"/>
      <c r="F22" s="42"/>
      <c r="G22" s="6"/>
      <c r="H22" s="7" t="str">
        <f aca="false">IF(D22&gt;=SUM(D23:D23),"OK","ΣΦΑΛΜΑ")</f>
        <v>OK</v>
      </c>
      <c r="I22" s="7" t="str">
        <f aca="false">IF(E22&gt;=SUM(E23:E23),"OK","ΣΦΑΛΜΑ")</f>
        <v>OK</v>
      </c>
      <c r="J22" s="7" t="str">
        <f aca="false">IF(F22&gt;=SUM(F23:F23),"OK","ΣΦΑΛΜΑ")</f>
        <v>OK</v>
      </c>
      <c r="K22" s="37" t="s">
        <v>38</v>
      </c>
      <c r="L22" s="3"/>
    </row>
    <row r="23" customFormat="false" ht="15" hidden="false" customHeight="false" outlineLevel="0" collapsed="false">
      <c r="A23" s="43"/>
      <c r="B23" s="44" t="s">
        <v>39</v>
      </c>
      <c r="C23" s="45" t="s">
        <v>40</v>
      </c>
      <c r="D23" s="46"/>
      <c r="E23" s="46"/>
      <c r="F23" s="47"/>
      <c r="G23" s="6"/>
      <c r="H23" s="7"/>
      <c r="I23" s="7"/>
      <c r="J23" s="7"/>
      <c r="K23" s="9"/>
      <c r="L23" s="3"/>
    </row>
    <row r="24" customFormat="false" ht="15" hidden="false" customHeight="false" outlineLevel="0" collapsed="false">
      <c r="A24" s="38"/>
      <c r="B24" s="39" t="s">
        <v>41</v>
      </c>
      <c r="C24" s="40" t="s">
        <v>42</v>
      </c>
      <c r="D24" s="41" t="n">
        <f aca="false">D25+D26+D27</f>
        <v>0</v>
      </c>
      <c r="E24" s="41" t="n">
        <f aca="false">E25+E26+E27</f>
        <v>0</v>
      </c>
      <c r="F24" s="42" t="n">
        <f aca="false">F25+F26+F27</f>
        <v>0</v>
      </c>
      <c r="G24" s="6"/>
      <c r="H24" s="7" t="str">
        <f aca="false">IF(D24=SUM(D25,D26:D27),"OK","ΣΦΑΛΜΑ")</f>
        <v>OK</v>
      </c>
      <c r="I24" s="7" t="str">
        <f aca="false">IF(E24=SUM(E25,E26:E27),"OK","ΣΦΑΛΜΑ")</f>
        <v>OK</v>
      </c>
      <c r="J24" s="7" t="str">
        <f aca="false">IF(F24=SUM(F25,F26:F27),"OK","ΣΦΑΛΜΑ")</f>
        <v>OK</v>
      </c>
      <c r="K24" s="37" t="s">
        <v>43</v>
      </c>
      <c r="L24" s="3"/>
    </row>
    <row r="25" customFormat="false" ht="15" hidden="false" customHeight="false" outlineLevel="0" collapsed="false">
      <c r="A25" s="38"/>
      <c r="B25" s="39" t="s">
        <v>44</v>
      </c>
      <c r="C25" s="45" t="s">
        <v>45</v>
      </c>
      <c r="D25" s="46"/>
      <c r="E25" s="46"/>
      <c r="F25" s="47"/>
      <c r="G25" s="6"/>
      <c r="H25" s="7"/>
      <c r="I25" s="7"/>
      <c r="J25" s="7"/>
      <c r="K25" s="37"/>
      <c r="L25" s="3"/>
    </row>
    <row r="26" customFormat="false" ht="15" hidden="false" customHeight="false" outlineLevel="0" collapsed="false">
      <c r="A26" s="38"/>
      <c r="B26" s="39" t="s">
        <v>46</v>
      </c>
      <c r="C26" s="45" t="s">
        <v>47</v>
      </c>
      <c r="D26" s="46"/>
      <c r="E26" s="41"/>
      <c r="F26" s="42"/>
      <c r="G26" s="6"/>
      <c r="H26" s="7"/>
      <c r="I26" s="7"/>
      <c r="J26" s="7"/>
      <c r="K26" s="9"/>
      <c r="L26" s="3"/>
    </row>
    <row r="27" customFormat="false" ht="15" hidden="false" customHeight="false" outlineLevel="0" collapsed="false">
      <c r="A27" s="38"/>
      <c r="B27" s="39" t="s">
        <v>48</v>
      </c>
      <c r="C27" s="45" t="s">
        <v>49</v>
      </c>
      <c r="D27" s="46"/>
      <c r="E27" s="41"/>
      <c r="F27" s="42"/>
      <c r="G27" s="6"/>
      <c r="H27" s="7"/>
      <c r="I27" s="7"/>
      <c r="J27" s="7"/>
      <c r="K27" s="9"/>
      <c r="L27" s="3"/>
    </row>
    <row r="28" customFormat="false" ht="15" hidden="false" customHeight="false" outlineLevel="0" collapsed="false">
      <c r="A28" s="38"/>
      <c r="B28" s="39" t="s">
        <v>50</v>
      </c>
      <c r="C28" s="40" t="s">
        <v>51</v>
      </c>
      <c r="D28" s="41"/>
      <c r="E28" s="41"/>
      <c r="F28" s="42"/>
      <c r="G28" s="6"/>
      <c r="H28" s="7" t="str">
        <f aca="false">IF(D28&gt;=SUM(D29:D30),"OK","ΣΦΑΛΜΑ")</f>
        <v>OK</v>
      </c>
      <c r="I28" s="7" t="str">
        <f aca="false">IF(E28&gt;=SUM(E29:E30),"OK","ΣΦΑΛΜΑ")</f>
        <v>OK</v>
      </c>
      <c r="J28" s="7" t="str">
        <f aca="false">IF(F28&gt;=SUM(F29:F30),"OK","ΣΦΑΛΜΑ")</f>
        <v>OK</v>
      </c>
      <c r="K28" s="37" t="s">
        <v>52</v>
      </c>
      <c r="L28" s="3"/>
    </row>
    <row r="29" customFormat="false" ht="15" hidden="false" customHeight="false" outlineLevel="0" collapsed="false">
      <c r="A29" s="38"/>
      <c r="B29" s="44" t="s">
        <v>53</v>
      </c>
      <c r="C29" s="45" t="s">
        <v>54</v>
      </c>
      <c r="D29" s="46"/>
      <c r="E29" s="46"/>
      <c r="F29" s="47"/>
      <c r="G29" s="6"/>
      <c r="H29" s="7"/>
      <c r="I29" s="7"/>
      <c r="J29" s="7"/>
      <c r="K29" s="37"/>
      <c r="L29" s="3"/>
    </row>
    <row r="30" customFormat="false" ht="15" hidden="false" customHeight="false" outlineLevel="0" collapsed="false">
      <c r="A30" s="38"/>
      <c r="B30" s="44" t="s">
        <v>55</v>
      </c>
      <c r="C30" s="45" t="s">
        <v>56</v>
      </c>
      <c r="D30" s="41"/>
      <c r="E30" s="41"/>
      <c r="F30" s="42"/>
      <c r="G30" s="6"/>
      <c r="H30" s="7"/>
      <c r="I30" s="7"/>
      <c r="J30" s="7"/>
      <c r="K30" s="9"/>
      <c r="L30" s="3"/>
    </row>
    <row r="31" customFormat="false" ht="15" hidden="false" customHeight="false" outlineLevel="0" collapsed="false">
      <c r="A31" s="38"/>
      <c r="B31" s="39" t="s">
        <v>57</v>
      </c>
      <c r="C31" s="40" t="s">
        <v>58</v>
      </c>
      <c r="D31" s="41"/>
      <c r="E31" s="41"/>
      <c r="F31" s="42"/>
      <c r="G31" s="6"/>
      <c r="H31" s="7" t="str">
        <f aca="false">IF(D31&gt;=D33+D32,"OK","ΣΦΑΛΜΑ")</f>
        <v>OK</v>
      </c>
      <c r="I31" s="7" t="str">
        <f aca="false">IF(E31&gt;=E33+E32,"OK","ΣΦΑΛΜΑ")</f>
        <v>OK</v>
      </c>
      <c r="J31" s="7" t="str">
        <f aca="false">IF(F31&gt;=F33+F32,"OK","ΣΦΑΛΜΑ")</f>
        <v>OK</v>
      </c>
      <c r="K31" s="37" t="s">
        <v>59</v>
      </c>
      <c r="L31" s="3"/>
    </row>
    <row r="32" customFormat="false" ht="25.5" hidden="false" customHeight="false" outlineLevel="0" collapsed="false">
      <c r="A32" s="38"/>
      <c r="B32" s="44" t="s">
        <v>60</v>
      </c>
      <c r="C32" s="45" t="s">
        <v>61</v>
      </c>
      <c r="D32" s="46"/>
      <c r="E32" s="46"/>
      <c r="F32" s="47"/>
      <c r="G32" s="6"/>
      <c r="H32" s="7"/>
      <c r="I32" s="7"/>
      <c r="J32" s="7"/>
      <c r="K32" s="37"/>
      <c r="L32" s="3"/>
    </row>
    <row r="33" customFormat="false" ht="13.8" hidden="false" customHeight="false" outlineLevel="0" collapsed="false">
      <c r="A33" s="38"/>
      <c r="B33" s="48" t="s">
        <v>62</v>
      </c>
      <c r="C33" s="49" t="s">
        <v>63</v>
      </c>
      <c r="D33" s="50"/>
      <c r="E33" s="51"/>
      <c r="F33" s="52"/>
      <c r="G33" s="53" t="s">
        <v>64</v>
      </c>
      <c r="H33" s="7"/>
      <c r="I33" s="7"/>
      <c r="J33" s="7"/>
      <c r="K33" s="9"/>
      <c r="L33" s="3"/>
    </row>
    <row r="34" customFormat="false" ht="13.8" hidden="false" customHeight="false" outlineLevel="0" collapsed="false">
      <c r="A34" s="38"/>
      <c r="B34" s="44"/>
      <c r="C34" s="45"/>
      <c r="D34" s="46"/>
      <c r="E34" s="46"/>
      <c r="F34" s="47"/>
      <c r="G34" s="6"/>
      <c r="H34" s="7"/>
      <c r="I34" s="7"/>
      <c r="J34" s="7"/>
      <c r="K34" s="9"/>
      <c r="L34" s="3"/>
    </row>
    <row r="35" customFormat="false" ht="13.8" hidden="false" customHeight="false" outlineLevel="0" collapsed="false">
      <c r="A35" s="32"/>
      <c r="B35" s="33" t="s">
        <v>65</v>
      </c>
      <c r="C35" s="34" t="s">
        <v>66</v>
      </c>
      <c r="D35" s="35" t="n">
        <f aca="false">+D36+D37+D47+D61+D62+D63</f>
        <v>0</v>
      </c>
      <c r="E35" s="35" t="n">
        <f aca="false">+E36+E37+E47+E61+E62+E63</f>
        <v>0</v>
      </c>
      <c r="F35" s="54" t="n">
        <f aca="false">+F36+F37+F47+F61+F62+F63</f>
        <v>0</v>
      </c>
      <c r="G35" s="6"/>
      <c r="H35" s="7" t="str">
        <f aca="false">IF(D35=SUM(D36:D37,D47,D61:D63),"OK","ΣΦΑΛΜΑ")</f>
        <v>OK</v>
      </c>
      <c r="I35" s="7" t="str">
        <f aca="false">IF(E35=SUM(E36:E37,E47,E61:E63),"OK","ΣΦΑΛΜΑ")</f>
        <v>OK</v>
      </c>
      <c r="J35" s="7" t="str">
        <f aca="false">IF(F35=SUM(F36:F37,F47,F61:F63),"OK","ΣΦΑΛΜΑ")</f>
        <v>OK</v>
      </c>
      <c r="K35" s="37" t="s">
        <v>67</v>
      </c>
      <c r="L35" s="3"/>
    </row>
    <row r="36" customFormat="false" ht="13.8" hidden="false" customHeight="false" outlineLevel="0" collapsed="false">
      <c r="A36" s="38"/>
      <c r="B36" s="39" t="s">
        <v>68</v>
      </c>
      <c r="C36" s="40" t="s">
        <v>69</v>
      </c>
      <c r="D36" s="41"/>
      <c r="E36" s="41"/>
      <c r="F36" s="42"/>
      <c r="G36" s="6"/>
      <c r="H36" s="7"/>
      <c r="I36" s="7"/>
      <c r="J36" s="7"/>
      <c r="K36" s="9"/>
      <c r="L36" s="3"/>
    </row>
    <row r="37" customFormat="false" ht="13.8" hidden="false" customHeight="false" outlineLevel="0" collapsed="false">
      <c r="A37" s="38"/>
      <c r="B37" s="39" t="n">
        <v>12</v>
      </c>
      <c r="C37" s="40" t="s">
        <v>70</v>
      </c>
      <c r="D37" s="41"/>
      <c r="E37" s="41"/>
      <c r="F37" s="42"/>
      <c r="G37" s="6"/>
      <c r="H37" s="7" t="str">
        <f aca="false">IF(D37=D38,"OK","ΣΦΑΛΜΑ")</f>
        <v>OK</v>
      </c>
      <c r="I37" s="7" t="str">
        <f aca="false">IF(E37=E38,"OK","ΣΦΑΛΜΑ")</f>
        <v>OK</v>
      </c>
      <c r="J37" s="7" t="str">
        <f aca="false">IF(F37=F38,"OK","ΣΦΑΛΜΑ")</f>
        <v>OK</v>
      </c>
      <c r="K37" s="37" t="s">
        <v>71</v>
      </c>
      <c r="L37" s="3"/>
    </row>
    <row r="38" customFormat="false" ht="13.8" hidden="false" customHeight="false" outlineLevel="0" collapsed="false">
      <c r="A38" s="43"/>
      <c r="B38" s="44" t="n">
        <v>121</v>
      </c>
      <c r="C38" s="45" t="s">
        <v>72</v>
      </c>
      <c r="D38" s="46"/>
      <c r="E38" s="46"/>
      <c r="F38" s="55"/>
      <c r="G38" s="6"/>
      <c r="H38" s="7" t="str">
        <f aca="false">IF(D38=SUM(D39:D46),"OK","ΣΦΑΛΜΑ")</f>
        <v>OK</v>
      </c>
      <c r="I38" s="7" t="str">
        <f aca="false">IF(E38=SUM(E39:E46),"OK","ΣΦΑΛΜΑ")</f>
        <v>OK</v>
      </c>
      <c r="J38" s="7" t="str">
        <f aca="false">IF(F38=SUM(F39:F46),"OK","ΣΦΑΛΜΑ")</f>
        <v>OK</v>
      </c>
      <c r="K38" s="37" t="s">
        <v>73</v>
      </c>
      <c r="L38" s="3"/>
    </row>
    <row r="39" customFormat="false" ht="13.8" hidden="false" customHeight="false" outlineLevel="0" collapsed="false">
      <c r="A39" s="43"/>
      <c r="B39" s="56" t="n">
        <v>1211</v>
      </c>
      <c r="C39" s="57" t="s">
        <v>74</v>
      </c>
      <c r="D39" s="58"/>
      <c r="E39" s="58"/>
      <c r="F39" s="59"/>
      <c r="G39" s="53" t="s">
        <v>64</v>
      </c>
      <c r="H39" s="7"/>
      <c r="I39" s="60"/>
      <c r="J39" s="7"/>
      <c r="K39" s="9"/>
      <c r="L39" s="3"/>
    </row>
    <row r="40" customFormat="false" ht="13.8" hidden="false" customHeight="false" outlineLevel="0" collapsed="false">
      <c r="A40" s="43"/>
      <c r="B40" s="56" t="n">
        <v>1212</v>
      </c>
      <c r="C40" s="57" t="s">
        <v>75</v>
      </c>
      <c r="D40" s="58"/>
      <c r="E40" s="58"/>
      <c r="F40" s="59"/>
      <c r="G40" s="53" t="s">
        <v>64</v>
      </c>
      <c r="H40" s="7"/>
      <c r="I40" s="60"/>
      <c r="J40" s="7"/>
      <c r="K40" s="9"/>
      <c r="L40" s="3"/>
    </row>
    <row r="41" customFormat="false" ht="13.8" hidden="false" customHeight="false" outlineLevel="0" collapsed="false">
      <c r="A41" s="43"/>
      <c r="B41" s="56" t="n">
        <v>1213</v>
      </c>
      <c r="C41" s="57" t="s">
        <v>76</v>
      </c>
      <c r="D41" s="58"/>
      <c r="E41" s="58"/>
      <c r="F41" s="59"/>
      <c r="G41" s="53" t="s">
        <v>64</v>
      </c>
      <c r="H41" s="7"/>
      <c r="I41" s="60"/>
      <c r="J41" s="7"/>
      <c r="K41" s="9"/>
      <c r="L41" s="3"/>
    </row>
    <row r="42" customFormat="false" ht="13.8" hidden="false" customHeight="false" outlineLevel="0" collapsed="false">
      <c r="A42" s="43"/>
      <c r="B42" s="56" t="n">
        <v>1214</v>
      </c>
      <c r="C42" s="57" t="s">
        <v>77</v>
      </c>
      <c r="D42" s="58"/>
      <c r="E42" s="58"/>
      <c r="F42" s="59"/>
      <c r="G42" s="53" t="s">
        <v>64</v>
      </c>
      <c r="H42" s="7"/>
      <c r="I42" s="60"/>
      <c r="J42" s="7"/>
      <c r="K42" s="9"/>
      <c r="L42" s="3"/>
    </row>
    <row r="43" customFormat="false" ht="13.8" hidden="false" customHeight="false" outlineLevel="0" collapsed="false">
      <c r="A43" s="43"/>
      <c r="B43" s="44" t="s">
        <v>78</v>
      </c>
      <c r="C43" s="45" t="s">
        <v>79</v>
      </c>
      <c r="D43" s="61"/>
      <c r="E43" s="61"/>
      <c r="F43" s="62"/>
      <c r="G43" s="53"/>
      <c r="H43" s="7"/>
      <c r="I43" s="60"/>
      <c r="J43" s="7"/>
      <c r="K43" s="37"/>
      <c r="L43" s="3"/>
    </row>
    <row r="44" customFormat="false" ht="13.8" hidden="false" customHeight="false" outlineLevel="0" collapsed="false">
      <c r="A44" s="43"/>
      <c r="B44" s="56" t="n">
        <v>1216</v>
      </c>
      <c r="C44" s="57" t="s">
        <v>80</v>
      </c>
      <c r="D44" s="61"/>
      <c r="E44" s="61"/>
      <c r="F44" s="62"/>
      <c r="G44" s="53" t="s">
        <v>64</v>
      </c>
      <c r="H44" s="7"/>
      <c r="I44" s="60"/>
      <c r="J44" s="7"/>
      <c r="K44" s="37"/>
      <c r="L44" s="3"/>
    </row>
    <row r="45" customFormat="false" ht="13.8" hidden="false" customHeight="false" outlineLevel="0" collapsed="false">
      <c r="A45" s="43"/>
      <c r="B45" s="56" t="n">
        <v>1217</v>
      </c>
      <c r="C45" s="57" t="s">
        <v>81</v>
      </c>
      <c r="D45" s="61"/>
      <c r="E45" s="61"/>
      <c r="F45" s="62"/>
      <c r="G45" s="53" t="s">
        <v>64</v>
      </c>
      <c r="H45" s="7"/>
      <c r="I45" s="60"/>
      <c r="J45" s="7"/>
      <c r="K45" s="37"/>
      <c r="L45" s="3"/>
    </row>
    <row r="46" customFormat="false" ht="13.8" hidden="false" customHeight="false" outlineLevel="0" collapsed="false">
      <c r="A46" s="43"/>
      <c r="B46" s="56" t="n">
        <v>1219</v>
      </c>
      <c r="C46" s="57" t="s">
        <v>82</v>
      </c>
      <c r="D46" s="61"/>
      <c r="E46" s="61"/>
      <c r="F46" s="62"/>
      <c r="G46" s="53" t="s">
        <v>64</v>
      </c>
      <c r="H46" s="7"/>
      <c r="I46" s="60"/>
      <c r="J46" s="7"/>
      <c r="K46" s="37"/>
      <c r="L46" s="3"/>
    </row>
    <row r="47" customFormat="false" ht="13.8" hidden="false" customHeight="false" outlineLevel="0" collapsed="false">
      <c r="A47" s="38"/>
      <c r="B47" s="39" t="n">
        <v>13</v>
      </c>
      <c r="C47" s="40" t="s">
        <v>83</v>
      </c>
      <c r="D47" s="41"/>
      <c r="E47" s="41"/>
      <c r="F47" s="42"/>
      <c r="G47" s="6"/>
      <c r="H47" s="7" t="str">
        <f aca="false">IF(D47=SUM(D48,D51),"OK","ΣΦΑΛΜΑ")</f>
        <v>OK</v>
      </c>
      <c r="I47" s="7" t="str">
        <f aca="false">IF(E47=SUM(E48,E51),"OK","ΣΦΑΛΜΑ")</f>
        <v>OK</v>
      </c>
      <c r="J47" s="7" t="str">
        <f aca="false">IF(F47=SUM(F48,F51),"OK","ΣΦΑΛΜΑ")</f>
        <v>OK</v>
      </c>
      <c r="K47" s="37" t="s">
        <v>84</v>
      </c>
      <c r="L47" s="3"/>
    </row>
    <row r="48" customFormat="false" ht="13.8" hidden="false" customHeight="false" outlineLevel="0" collapsed="false">
      <c r="A48" s="43"/>
      <c r="B48" s="44" t="n">
        <v>131</v>
      </c>
      <c r="C48" s="40" t="s">
        <v>85</v>
      </c>
      <c r="D48" s="46"/>
      <c r="E48" s="46"/>
      <c r="F48" s="55"/>
      <c r="G48" s="6"/>
      <c r="H48" s="7" t="str">
        <f aca="false">IF(D48&gt;=SUM(D49:D50),"OK","ΣΦΑΛΜΑ")</f>
        <v>OK</v>
      </c>
      <c r="I48" s="7" t="str">
        <f aca="false">IF(E48&gt;=SUM(E49:E50),"OK","ΣΦΑΛΜΑ")</f>
        <v>OK</v>
      </c>
      <c r="J48" s="7" t="str">
        <f aca="false">IF(F48&gt;=SUM(F49:F50),"OK","ΣΦΑΛΜΑ")</f>
        <v>OK</v>
      </c>
      <c r="K48" s="37" t="s">
        <v>86</v>
      </c>
      <c r="L48" s="3"/>
    </row>
    <row r="49" customFormat="false" ht="13.8" hidden="false" customHeight="false" outlineLevel="0" collapsed="false">
      <c r="A49" s="43"/>
      <c r="B49" s="44" t="s">
        <v>87</v>
      </c>
      <c r="C49" s="45" t="s">
        <v>88</v>
      </c>
      <c r="D49" s="46"/>
      <c r="E49" s="61"/>
      <c r="F49" s="62"/>
      <c r="G49" s="6"/>
      <c r="H49" s="7"/>
      <c r="I49" s="7"/>
      <c r="J49" s="7"/>
      <c r="K49" s="37"/>
      <c r="L49" s="3"/>
    </row>
    <row r="50" customFormat="false" ht="13.8" hidden="false" customHeight="false" outlineLevel="0" collapsed="false">
      <c r="A50" s="43"/>
      <c r="B50" s="56" t="n">
        <v>1319</v>
      </c>
      <c r="C50" s="57" t="s">
        <v>89</v>
      </c>
      <c r="D50" s="46"/>
      <c r="E50" s="61"/>
      <c r="F50" s="62"/>
      <c r="G50" s="53" t="s">
        <v>64</v>
      </c>
      <c r="H50" s="7"/>
      <c r="I50" s="7"/>
      <c r="J50" s="7"/>
      <c r="K50" s="37"/>
      <c r="L50" s="3"/>
    </row>
    <row r="51" customFormat="false" ht="13.8" hidden="false" customHeight="false" outlineLevel="0" collapsed="false">
      <c r="A51" s="43"/>
      <c r="B51" s="44" t="n">
        <v>132</v>
      </c>
      <c r="C51" s="40" t="s">
        <v>90</v>
      </c>
      <c r="D51" s="41"/>
      <c r="E51" s="41"/>
      <c r="F51" s="63"/>
      <c r="G51" s="6"/>
      <c r="H51" s="7" t="str">
        <f aca="false">IF(D51&gt;=SUM(D52:D60),"OK","ΣΦΑΛΜΑ")</f>
        <v>OK</v>
      </c>
      <c r="I51" s="7" t="str">
        <f aca="false">IF(E51&gt;=SUM(E52:E60),"OK","ΣΦΑΛΜΑ")</f>
        <v>OK</v>
      </c>
      <c r="J51" s="7" t="str">
        <f aca="false">IF(F51&gt;=SUM(F52:F60),"OK","ΣΦΑΛΜΑ")</f>
        <v>OK</v>
      </c>
      <c r="K51" s="37" t="s">
        <v>91</v>
      </c>
      <c r="L51" s="3"/>
    </row>
    <row r="52" customFormat="false" ht="13.8" hidden="false" customHeight="false" outlineLevel="0" collapsed="false">
      <c r="A52" s="43"/>
      <c r="B52" s="44" t="s">
        <v>92</v>
      </c>
      <c r="C52" s="45" t="s">
        <v>93</v>
      </c>
      <c r="D52" s="46"/>
      <c r="E52" s="61"/>
      <c r="F52" s="62"/>
      <c r="G52" s="6"/>
      <c r="L52" s="3"/>
    </row>
    <row r="53" customFormat="false" ht="25.25" hidden="false" customHeight="true" outlineLevel="0" collapsed="false">
      <c r="A53" s="43"/>
      <c r="B53" s="44" t="s">
        <v>94</v>
      </c>
      <c r="C53" s="64" t="s">
        <v>95</v>
      </c>
      <c r="D53" s="46"/>
      <c r="E53" s="61"/>
      <c r="F53" s="62"/>
      <c r="G53" s="6"/>
      <c r="H53" s="7"/>
      <c r="I53" s="60"/>
      <c r="J53" s="7"/>
      <c r="K53" s="9"/>
      <c r="L53" s="3"/>
    </row>
    <row r="54" customFormat="false" ht="13.8" hidden="false" customHeight="false" outlineLevel="0" collapsed="false">
      <c r="A54" s="43"/>
      <c r="B54" s="44" t="s">
        <v>96</v>
      </c>
      <c r="C54" s="64" t="s">
        <v>97</v>
      </c>
      <c r="D54" s="46"/>
      <c r="E54" s="61"/>
      <c r="F54" s="62"/>
      <c r="G54" s="6"/>
      <c r="H54" s="7"/>
      <c r="I54" s="60"/>
      <c r="J54" s="7"/>
      <c r="K54" s="9"/>
      <c r="L54" s="3"/>
    </row>
    <row r="55" customFormat="false" ht="13.8" hidden="false" customHeight="false" outlineLevel="0" collapsed="false">
      <c r="A55" s="43"/>
      <c r="B55" s="44" t="s">
        <v>98</v>
      </c>
      <c r="C55" s="64" t="s">
        <v>99</v>
      </c>
      <c r="D55" s="46"/>
      <c r="E55" s="61"/>
      <c r="F55" s="62"/>
      <c r="G55" s="6"/>
      <c r="H55" s="7"/>
      <c r="I55" s="60"/>
      <c r="J55" s="7"/>
      <c r="K55" s="9"/>
      <c r="L55" s="3"/>
    </row>
    <row r="56" customFormat="false" ht="30" hidden="false" customHeight="true" outlineLevel="0" collapsed="false">
      <c r="A56" s="43"/>
      <c r="B56" s="56" t="n">
        <v>1325</v>
      </c>
      <c r="C56" s="57" t="s">
        <v>100</v>
      </c>
      <c r="D56" s="46"/>
      <c r="E56" s="61"/>
      <c r="F56" s="62"/>
      <c r="G56" s="53" t="s">
        <v>64</v>
      </c>
      <c r="H56" s="7"/>
      <c r="I56" s="60"/>
      <c r="J56" s="7"/>
      <c r="K56" s="9"/>
      <c r="L56" s="3"/>
    </row>
    <row r="57" customFormat="false" ht="15.75" hidden="false" customHeight="true" outlineLevel="0" collapsed="false">
      <c r="A57" s="43"/>
      <c r="B57" s="56" t="s">
        <v>101</v>
      </c>
      <c r="C57" s="57" t="s">
        <v>102</v>
      </c>
      <c r="D57" s="46"/>
      <c r="E57" s="61"/>
      <c r="F57" s="62"/>
      <c r="G57" s="53" t="s">
        <v>64</v>
      </c>
      <c r="H57" s="7"/>
      <c r="I57" s="60"/>
      <c r="J57" s="7"/>
      <c r="K57" s="9"/>
      <c r="L57" s="3"/>
    </row>
    <row r="58" customFormat="false" ht="22.75" hidden="false" customHeight="true" outlineLevel="0" collapsed="false">
      <c r="A58" s="43"/>
      <c r="B58" s="56" t="s">
        <v>103</v>
      </c>
      <c r="C58" s="57" t="s">
        <v>104</v>
      </c>
      <c r="D58" s="46"/>
      <c r="E58" s="61"/>
      <c r="F58" s="62"/>
      <c r="G58" s="53" t="s">
        <v>64</v>
      </c>
      <c r="H58" s="7"/>
      <c r="I58" s="60"/>
      <c r="J58" s="7"/>
      <c r="K58" s="9"/>
      <c r="L58" s="3"/>
    </row>
    <row r="59" customFormat="false" ht="21.9" hidden="false" customHeight="false" outlineLevel="0" collapsed="false">
      <c r="A59" s="43"/>
      <c r="B59" s="44" t="s">
        <v>105</v>
      </c>
      <c r="C59" s="45" t="s">
        <v>106</v>
      </c>
      <c r="D59" s="46"/>
      <c r="E59" s="61"/>
      <c r="F59" s="62"/>
      <c r="G59" s="53"/>
      <c r="H59" s="7"/>
      <c r="I59" s="7"/>
      <c r="J59" s="7"/>
      <c r="K59" s="9"/>
      <c r="L59" s="3"/>
    </row>
    <row r="60" customFormat="false" ht="15" hidden="false" customHeight="false" outlineLevel="0" collapsed="false">
      <c r="A60" s="43"/>
      <c r="B60" s="44" t="s">
        <v>107</v>
      </c>
      <c r="C60" s="45" t="s">
        <v>108</v>
      </c>
      <c r="D60" s="46"/>
      <c r="E60" s="61"/>
      <c r="F60" s="62"/>
      <c r="G60" s="6"/>
      <c r="H60" s="7"/>
      <c r="I60" s="7"/>
      <c r="J60" s="7"/>
      <c r="K60" s="9"/>
      <c r="L60" s="3"/>
    </row>
    <row r="61" customFormat="false" ht="15" hidden="false" customHeight="false" outlineLevel="0" collapsed="false">
      <c r="A61" s="38"/>
      <c r="B61" s="65" t="n">
        <v>14</v>
      </c>
      <c r="C61" s="40" t="s">
        <v>109</v>
      </c>
      <c r="D61" s="41"/>
      <c r="E61" s="41"/>
      <c r="F61" s="42"/>
      <c r="G61" s="6"/>
      <c r="H61" s="7"/>
      <c r="I61" s="7"/>
      <c r="J61" s="7"/>
      <c r="K61" s="9"/>
      <c r="L61" s="3"/>
    </row>
    <row r="62" customFormat="false" ht="15" hidden="false" customHeight="false" outlineLevel="0" collapsed="false">
      <c r="A62" s="38"/>
      <c r="B62" s="65" t="s">
        <v>110</v>
      </c>
      <c r="C62" s="40" t="s">
        <v>111</v>
      </c>
      <c r="D62" s="41"/>
      <c r="E62" s="41"/>
      <c r="F62" s="42"/>
      <c r="G62" s="6"/>
      <c r="H62" s="7"/>
      <c r="I62" s="7"/>
      <c r="J62" s="7"/>
      <c r="K62" s="9"/>
      <c r="L62" s="3"/>
    </row>
    <row r="63" customFormat="false" ht="15" hidden="false" customHeight="false" outlineLevel="0" collapsed="false">
      <c r="A63" s="38"/>
      <c r="B63" s="65" t="s">
        <v>112</v>
      </c>
      <c r="C63" s="40" t="s">
        <v>113</v>
      </c>
      <c r="D63" s="41"/>
      <c r="E63" s="41"/>
      <c r="F63" s="42"/>
      <c r="G63" s="6"/>
      <c r="H63" s="7"/>
      <c r="I63" s="7"/>
      <c r="J63" s="7"/>
      <c r="K63" s="9"/>
      <c r="L63" s="3"/>
    </row>
    <row r="64" customFormat="false" ht="30" hidden="false" customHeight="false" outlineLevel="0" collapsed="false">
      <c r="A64" s="32"/>
      <c r="B64" s="33" t="n">
        <v>2</v>
      </c>
      <c r="C64" s="34" t="s">
        <v>114</v>
      </c>
      <c r="D64" s="35" t="n">
        <f aca="false">+D65+D67</f>
        <v>0</v>
      </c>
      <c r="E64" s="35" t="n">
        <f aca="false">+E65+E67</f>
        <v>0</v>
      </c>
      <c r="F64" s="54" t="n">
        <f aca="false">+F65+F67</f>
        <v>0</v>
      </c>
      <c r="G64" s="6"/>
      <c r="H64" s="7" t="str">
        <f aca="false">IF(D64=SUM(D65,D67),"OK","ΣΦΑΛΜΑ")</f>
        <v>OK</v>
      </c>
      <c r="I64" s="7" t="str">
        <f aca="false">IF(E64=SUM(E65,E67),"OK","ΣΦΑΛΜΑ")</f>
        <v>OK</v>
      </c>
      <c r="J64" s="7" t="str">
        <f aca="false">IF(F64=SUM(F65,F67),"OK","ΣΦΑΛΜΑ")</f>
        <v>OK</v>
      </c>
      <c r="K64" s="37" t="s">
        <v>115</v>
      </c>
      <c r="L64" s="3"/>
    </row>
    <row r="65" customFormat="false" ht="15" hidden="false" customHeight="false" outlineLevel="0" collapsed="false">
      <c r="A65" s="32"/>
      <c r="B65" s="65" t="s">
        <v>116</v>
      </c>
      <c r="C65" s="40" t="s">
        <v>117</v>
      </c>
      <c r="D65" s="66"/>
      <c r="E65" s="66"/>
      <c r="F65" s="67"/>
      <c r="G65" s="6"/>
      <c r="H65" s="7"/>
      <c r="I65" s="7"/>
      <c r="J65" s="7"/>
      <c r="K65" s="9"/>
      <c r="L65" s="3"/>
    </row>
    <row r="66" customFormat="false" ht="15" hidden="false" customHeight="false" outlineLevel="0" collapsed="false">
      <c r="A66" s="32"/>
      <c r="B66" s="68" t="n">
        <v>2111</v>
      </c>
      <c r="C66" s="45" t="s">
        <v>118</v>
      </c>
      <c r="D66" s="66"/>
      <c r="E66" s="66"/>
      <c r="F66" s="67"/>
      <c r="G66" s="6"/>
      <c r="H66" s="7" t="str">
        <f aca="false">IF(D65&gt;=D66,"OK","ΣΦΑΛΜΑ")</f>
        <v>OK</v>
      </c>
      <c r="I66" s="7" t="str">
        <f aca="false">IF(E65&gt;=E66,"OK","ΣΦΑΛΜΑ")</f>
        <v>OK</v>
      </c>
      <c r="J66" s="7" t="str">
        <f aca="false">IF(F65&gt;=F66,"OK","ΣΦΑΛΜΑ")</f>
        <v>OK</v>
      </c>
      <c r="K66" s="37" t="s">
        <v>119</v>
      </c>
      <c r="L66" s="3"/>
    </row>
    <row r="67" customFormat="false" ht="15" hidden="false" customHeight="false" outlineLevel="0" collapsed="false">
      <c r="A67" s="32"/>
      <c r="B67" s="65" t="n">
        <v>22</v>
      </c>
      <c r="C67" s="40" t="s">
        <v>120</v>
      </c>
      <c r="D67" s="66"/>
      <c r="E67" s="66"/>
      <c r="F67" s="67"/>
      <c r="G67" s="6"/>
      <c r="H67" s="7"/>
      <c r="I67" s="7"/>
      <c r="J67" s="7"/>
      <c r="K67" s="9"/>
      <c r="L67" s="3"/>
    </row>
    <row r="68" customFormat="false" ht="15" hidden="false" customHeight="false" outlineLevel="0" collapsed="false">
      <c r="A68" s="32"/>
      <c r="B68" s="33" t="n">
        <v>3</v>
      </c>
      <c r="C68" s="34" t="s">
        <v>121</v>
      </c>
      <c r="D68" s="35" t="n">
        <f aca="false">+D69+D70</f>
        <v>0</v>
      </c>
      <c r="E68" s="35" t="n">
        <f aca="false">+E69+E70</f>
        <v>0</v>
      </c>
      <c r="F68" s="54" t="n">
        <f aca="false">+F69+F70</f>
        <v>0</v>
      </c>
      <c r="G68" s="6"/>
      <c r="H68" s="7" t="str">
        <f aca="false">IF(D68=SUM(D69:D70),"OK","ΣΦΑΛΜΑ")</f>
        <v>OK</v>
      </c>
      <c r="I68" s="7" t="str">
        <f aca="false">IF(E68=SUM(E69:E70),"OK","ΣΦΑΛΜΑ")</f>
        <v>OK</v>
      </c>
      <c r="J68" s="7" t="str">
        <f aca="false">IF(F68=SUM(F69:F70),"OK","ΣΦΑΛΜΑ")</f>
        <v>OK</v>
      </c>
      <c r="K68" s="37" t="s">
        <v>122</v>
      </c>
      <c r="L68" s="3"/>
    </row>
    <row r="69" customFormat="false" ht="15" hidden="false" customHeight="false" outlineLevel="0" collapsed="false">
      <c r="A69" s="38"/>
      <c r="B69" s="39" t="n">
        <v>31</v>
      </c>
      <c r="C69" s="40" t="s">
        <v>123</v>
      </c>
      <c r="D69" s="41"/>
      <c r="E69" s="41"/>
      <c r="F69" s="42"/>
      <c r="G69" s="6"/>
      <c r="H69" s="7"/>
      <c r="I69" s="7"/>
      <c r="J69" s="7"/>
      <c r="K69" s="9"/>
      <c r="L69" s="3"/>
    </row>
    <row r="70" customFormat="false" ht="25.5" hidden="false" customHeight="false" outlineLevel="0" collapsed="false">
      <c r="A70" s="38"/>
      <c r="B70" s="39" t="n">
        <v>32</v>
      </c>
      <c r="C70" s="69" t="s">
        <v>124</v>
      </c>
      <c r="D70" s="41"/>
      <c r="E70" s="41"/>
      <c r="F70" s="42"/>
      <c r="G70" s="6"/>
      <c r="H70" s="7" t="str">
        <f aca="false">IF(D70&gt;=D71,"OK","ΣΦΑΛΜΑ")</f>
        <v>OK</v>
      </c>
      <c r="I70" s="7" t="str">
        <f aca="false">IF(E70&gt;=E71,"OK","ΣΦΑΛΜΑ")</f>
        <v>OK</v>
      </c>
      <c r="J70" s="7" t="str">
        <f aca="false">IF(F70&gt;=F71,"OK","ΣΦΑΛΜΑ")</f>
        <v>OK</v>
      </c>
      <c r="K70" s="37" t="s">
        <v>125</v>
      </c>
      <c r="L70" s="3"/>
    </row>
    <row r="71" customFormat="false" ht="15" hidden="false" customHeight="false" outlineLevel="0" collapsed="false">
      <c r="A71" s="38"/>
      <c r="B71" s="44" t="s">
        <v>126</v>
      </c>
      <c r="C71" s="70" t="s">
        <v>127</v>
      </c>
      <c r="D71" s="41"/>
      <c r="E71" s="41"/>
      <c r="F71" s="42"/>
      <c r="G71" s="6"/>
      <c r="H71" s="7"/>
      <c r="I71" s="7"/>
      <c r="J71" s="7"/>
      <c r="K71" s="9"/>
      <c r="L71" s="3"/>
    </row>
    <row r="72" customFormat="false" ht="30" hidden="false" customHeight="false" outlineLevel="0" collapsed="false">
      <c r="A72" s="32"/>
      <c r="B72" s="33" t="n">
        <v>4</v>
      </c>
      <c r="C72" s="34" t="s">
        <v>128</v>
      </c>
      <c r="D72" s="35" t="n">
        <f aca="false">D73+D74</f>
        <v>0</v>
      </c>
      <c r="E72" s="35" t="n">
        <f aca="false">E73+E74</f>
        <v>0</v>
      </c>
      <c r="F72" s="54" t="n">
        <f aca="false">F73+F74</f>
        <v>0</v>
      </c>
      <c r="G72" s="71"/>
      <c r="H72" s="7" t="str">
        <f aca="false">IF(D72=SUM(D73:D74),"OK","ΣΦΑΛΜΑ")</f>
        <v>OK</v>
      </c>
      <c r="I72" s="7" t="str">
        <f aca="false">IF(E72=SUM(E73:E74),"OK","ΣΦΑΛΜΑ")</f>
        <v>OK</v>
      </c>
      <c r="J72" s="7" t="str">
        <f aca="false">IF(F72=SUM(F73:F74),"OK","ΣΦΑΛΜΑ")</f>
        <v>OK</v>
      </c>
      <c r="K72" s="37" t="s">
        <v>129</v>
      </c>
      <c r="L72" s="3"/>
    </row>
    <row r="73" customFormat="false" ht="15" hidden="false" customHeight="false" outlineLevel="0" collapsed="false">
      <c r="A73" s="43"/>
      <c r="B73" s="72" t="s">
        <v>130</v>
      </c>
      <c r="C73" s="73" t="s">
        <v>131</v>
      </c>
      <c r="D73" s="66"/>
      <c r="E73" s="66"/>
      <c r="F73" s="67"/>
      <c r="G73" s="6"/>
      <c r="H73" s="7"/>
      <c r="I73" s="7"/>
      <c r="J73" s="7"/>
      <c r="K73" s="9"/>
      <c r="L73" s="3"/>
    </row>
    <row r="74" customFormat="false" ht="15" hidden="false" customHeight="false" outlineLevel="0" collapsed="false">
      <c r="A74" s="43"/>
      <c r="B74" s="72" t="s">
        <v>132</v>
      </c>
      <c r="C74" s="73" t="s">
        <v>133</v>
      </c>
      <c r="D74" s="66"/>
      <c r="E74" s="66"/>
      <c r="F74" s="67"/>
      <c r="G74" s="6"/>
      <c r="H74" s="7" t="str">
        <f aca="false">IF(D74&gt;=SUM(D75:D76),"OK","ΣΦΑΛΜΑ")</f>
        <v>OK</v>
      </c>
      <c r="I74" s="7" t="str">
        <f aca="false">IF(E74&gt;=SUM(E75:E76),"OK","ΣΦΑΛΜΑ")</f>
        <v>OK</v>
      </c>
      <c r="J74" s="7" t="str">
        <f aca="false">IF(F74&gt;=SUM(F75:F76),"OK","ΣΦΑΛΜΑ")</f>
        <v>OK</v>
      </c>
      <c r="K74" s="37" t="s">
        <v>134</v>
      </c>
      <c r="L74" s="3"/>
    </row>
    <row r="75" customFormat="false" ht="25.5" hidden="false" customHeight="false" outlineLevel="0" collapsed="false">
      <c r="A75" s="43"/>
      <c r="B75" s="74" t="s">
        <v>135</v>
      </c>
      <c r="C75" s="75" t="s">
        <v>136</v>
      </c>
      <c r="D75" s="76"/>
      <c r="E75" s="76"/>
      <c r="F75" s="77"/>
      <c r="G75" s="6"/>
      <c r="H75" s="7"/>
      <c r="I75" s="7"/>
      <c r="J75" s="7"/>
      <c r="K75" s="9"/>
      <c r="L75" s="3"/>
    </row>
    <row r="76" customFormat="false" ht="15" hidden="false" customHeight="false" outlineLevel="0" collapsed="false">
      <c r="A76" s="43"/>
      <c r="B76" s="74" t="s">
        <v>137</v>
      </c>
      <c r="C76" s="75" t="s">
        <v>138</v>
      </c>
      <c r="D76" s="76"/>
      <c r="E76" s="76"/>
      <c r="F76" s="77"/>
      <c r="G76" s="6"/>
      <c r="H76" s="7"/>
      <c r="I76" s="7"/>
      <c r="J76" s="7"/>
      <c r="K76" s="9"/>
      <c r="L76" s="3"/>
    </row>
    <row r="77" customFormat="false" ht="15" hidden="false" customHeight="false" outlineLevel="0" collapsed="false">
      <c r="A77" s="32"/>
      <c r="B77" s="33" t="n">
        <v>5</v>
      </c>
      <c r="C77" s="34" t="s">
        <v>139</v>
      </c>
      <c r="D77" s="35" t="n">
        <f aca="false">D78</f>
        <v>0</v>
      </c>
      <c r="E77" s="35" t="n">
        <f aca="false">+E78</f>
        <v>0</v>
      </c>
      <c r="F77" s="54" t="n">
        <f aca="false">+F78</f>
        <v>0</v>
      </c>
      <c r="G77" s="6"/>
      <c r="H77" s="7" t="str">
        <f aca="false">IF(D77=D78,"OK","ΣΦΑΛΜΑ")</f>
        <v>OK</v>
      </c>
      <c r="I77" s="7" t="str">
        <f aca="false">IF(E77=E78,"OK","ΣΦΑΛΜΑ")</f>
        <v>OK</v>
      </c>
      <c r="J77" s="7" t="str">
        <f aca="false">IF(F77=F78,"OK","ΣΦΑΛΜΑ")</f>
        <v>OK</v>
      </c>
      <c r="K77" s="37" t="s">
        <v>140</v>
      </c>
      <c r="L77" s="3"/>
    </row>
    <row r="78" customFormat="false" ht="15" hidden="false" customHeight="false" outlineLevel="0" collapsed="false">
      <c r="A78" s="32"/>
      <c r="B78" s="39" t="s">
        <v>141</v>
      </c>
      <c r="C78" s="40" t="s">
        <v>142</v>
      </c>
      <c r="D78" s="41" t="n">
        <f aca="false">D79+D84</f>
        <v>0</v>
      </c>
      <c r="E78" s="41" t="n">
        <f aca="false">E79+E84</f>
        <v>0</v>
      </c>
      <c r="F78" s="42" t="n">
        <f aca="false">F79+F84</f>
        <v>0</v>
      </c>
      <c r="G78" s="6"/>
      <c r="H78" s="7" t="str">
        <f aca="false">IF(D78=SUM(D79,D84),"OK","ΣΦΑΛΜΑ")</f>
        <v>OK</v>
      </c>
      <c r="I78" s="7" t="str">
        <f aca="false">IF(E78=SUM(E79,E84),"OK","ΣΦΑΛΜΑ")</f>
        <v>OK</v>
      </c>
      <c r="J78" s="7" t="str">
        <f aca="false">IF(F78=SUM(F79,F84),"OK","ΣΦΑΛΜΑ")</f>
        <v>OK</v>
      </c>
      <c r="K78" s="37" t="s">
        <v>143</v>
      </c>
      <c r="L78" s="3"/>
    </row>
    <row r="79" customFormat="false" ht="15" hidden="false" customHeight="false" outlineLevel="0" collapsed="false">
      <c r="A79" s="43"/>
      <c r="B79" s="39" t="s">
        <v>144</v>
      </c>
      <c r="C79" s="40" t="s">
        <v>145</v>
      </c>
      <c r="D79" s="41" t="n">
        <f aca="false">D80+D81+D82+D83</f>
        <v>0</v>
      </c>
      <c r="E79" s="41" t="n">
        <f aca="false">E80+E81+E82+E83</f>
        <v>0</v>
      </c>
      <c r="F79" s="63" t="n">
        <f aca="false">F80+F81+F82+F83</f>
        <v>0</v>
      </c>
      <c r="G79" s="6"/>
      <c r="H79" s="7" t="str">
        <f aca="false">IF(D79=SUM(D80:D83),"OK","ΣΦΑΛΜΑ")</f>
        <v>OK</v>
      </c>
      <c r="I79" s="7" t="str">
        <f aca="false">IF(E79=SUM(E80:E83),"OK","ΣΦΑΛΜΑ")</f>
        <v>OK</v>
      </c>
      <c r="J79" s="7" t="str">
        <f aca="false">IF(F79=SUM(F80:F83),"OK","ΣΦΑΛΜΑ")</f>
        <v>OK</v>
      </c>
      <c r="K79" s="9" t="s">
        <v>146</v>
      </c>
      <c r="L79" s="3"/>
    </row>
    <row r="80" customFormat="false" ht="25.5" hidden="false" customHeight="false" outlineLevel="0" collapsed="false">
      <c r="A80" s="78"/>
      <c r="B80" s="74" t="n">
        <v>5111</v>
      </c>
      <c r="C80" s="75" t="s">
        <v>147</v>
      </c>
      <c r="D80" s="76"/>
      <c r="E80" s="76"/>
      <c r="F80" s="77"/>
      <c r="G80" s="6"/>
      <c r="H80" s="7"/>
      <c r="I80" s="7"/>
      <c r="J80" s="7"/>
      <c r="K80" s="9"/>
      <c r="L80" s="3"/>
    </row>
    <row r="81" customFormat="false" ht="25.5" hidden="false" customHeight="false" outlineLevel="0" collapsed="false">
      <c r="A81" s="78"/>
      <c r="B81" s="74" t="n">
        <v>5112</v>
      </c>
      <c r="C81" s="75" t="s">
        <v>148</v>
      </c>
      <c r="D81" s="76"/>
      <c r="E81" s="76"/>
      <c r="F81" s="77"/>
      <c r="G81" s="6"/>
      <c r="H81" s="7"/>
      <c r="I81" s="7"/>
      <c r="J81" s="7"/>
      <c r="K81" s="9"/>
      <c r="L81" s="3"/>
    </row>
    <row r="82" customFormat="false" ht="25.5" hidden="false" customHeight="false" outlineLevel="0" collapsed="false">
      <c r="A82" s="78"/>
      <c r="B82" s="74" t="n">
        <v>5113</v>
      </c>
      <c r="C82" s="75" t="s">
        <v>149</v>
      </c>
      <c r="D82" s="76"/>
      <c r="E82" s="76"/>
      <c r="F82" s="77"/>
      <c r="G82" s="6"/>
      <c r="H82" s="7"/>
      <c r="I82" s="7"/>
      <c r="J82" s="7"/>
      <c r="K82" s="9"/>
      <c r="L82" s="3"/>
    </row>
    <row r="83" customFormat="false" ht="19.4" hidden="false" customHeight="false" outlineLevel="0" collapsed="false">
      <c r="A83" s="78"/>
      <c r="B83" s="74" t="n">
        <v>5119</v>
      </c>
      <c r="C83" s="64" t="s">
        <v>150</v>
      </c>
      <c r="D83" s="76"/>
      <c r="E83" s="76"/>
      <c r="F83" s="77"/>
      <c r="G83" s="6"/>
      <c r="H83" s="7"/>
      <c r="I83" s="60"/>
      <c r="J83" s="7"/>
      <c r="K83" s="9"/>
      <c r="L83" s="3"/>
    </row>
    <row r="84" customFormat="false" ht="15" hidden="false" customHeight="false" outlineLevel="0" collapsed="false">
      <c r="A84" s="43"/>
      <c r="B84" s="39" t="s">
        <v>151</v>
      </c>
      <c r="C84" s="40" t="s">
        <v>152</v>
      </c>
      <c r="D84" s="41" t="n">
        <f aca="false">D85+D86+D87+D88+D89</f>
        <v>0</v>
      </c>
      <c r="E84" s="41" t="n">
        <f aca="false">E85+E86+E87+E88+E89</f>
        <v>0</v>
      </c>
      <c r="F84" s="42" t="n">
        <f aca="false">F85+F86+F87+F88+F89</f>
        <v>0</v>
      </c>
      <c r="G84" s="6"/>
      <c r="H84" s="7" t="str">
        <f aca="false">IF(D84=SUM(D85:D89),"OK","ΣΦΑΛΜΑ")</f>
        <v>OK</v>
      </c>
      <c r="I84" s="7" t="str">
        <f aca="false">IF(E84=SUM(E85:E89),"OK","ΣΦΑΛΜΑ")</f>
        <v>OK</v>
      </c>
      <c r="J84" s="7" t="str">
        <f aca="false">IF(F84=SUM(F85:F89),"OK","ΣΦΑΛΜΑ")</f>
        <v>OK</v>
      </c>
      <c r="K84" s="9" t="s">
        <v>153</v>
      </c>
      <c r="L84" s="3"/>
    </row>
    <row r="85" customFormat="false" ht="25.5" hidden="false" customHeight="false" outlineLevel="0" collapsed="false">
      <c r="A85" s="79"/>
      <c r="B85" s="74" t="n">
        <v>5121</v>
      </c>
      <c r="C85" s="75" t="s">
        <v>154</v>
      </c>
      <c r="D85" s="76"/>
      <c r="E85" s="76"/>
      <c r="F85" s="77"/>
      <c r="G85" s="6"/>
      <c r="H85" s="7"/>
      <c r="I85" s="7"/>
      <c r="J85" s="7"/>
      <c r="K85" s="9"/>
      <c r="L85" s="3"/>
    </row>
    <row r="86" customFormat="false" ht="25.5" hidden="false" customHeight="false" outlineLevel="0" collapsed="false">
      <c r="A86" s="79"/>
      <c r="B86" s="74" t="n">
        <v>5122</v>
      </c>
      <c r="C86" s="75" t="s">
        <v>155</v>
      </c>
      <c r="D86" s="76"/>
      <c r="E86" s="76"/>
      <c r="F86" s="77"/>
      <c r="G86" s="6"/>
      <c r="H86" s="7"/>
      <c r="I86" s="7"/>
      <c r="J86" s="7"/>
      <c r="K86" s="9"/>
      <c r="L86" s="3"/>
    </row>
    <row r="87" customFormat="false" ht="25.5" hidden="false" customHeight="false" outlineLevel="0" collapsed="false">
      <c r="A87" s="79"/>
      <c r="B87" s="74" t="n">
        <v>5123</v>
      </c>
      <c r="C87" s="75" t="s">
        <v>156</v>
      </c>
      <c r="D87" s="76"/>
      <c r="E87" s="76"/>
      <c r="F87" s="77"/>
      <c r="G87" s="6"/>
      <c r="H87" s="7"/>
      <c r="I87" s="7"/>
      <c r="J87" s="7"/>
      <c r="K87" s="9"/>
      <c r="L87" s="3"/>
    </row>
    <row r="88" customFormat="false" ht="25.5" hidden="false" customHeight="false" outlineLevel="0" collapsed="false">
      <c r="A88" s="79"/>
      <c r="B88" s="74" t="s">
        <v>157</v>
      </c>
      <c r="C88" s="75" t="s">
        <v>158</v>
      </c>
      <c r="D88" s="76"/>
      <c r="E88" s="76"/>
      <c r="F88" s="77"/>
      <c r="G88" s="6"/>
      <c r="H88" s="7"/>
      <c r="I88" s="7"/>
      <c r="J88" s="7"/>
      <c r="K88" s="9"/>
      <c r="L88" s="3"/>
    </row>
    <row r="89" customFormat="false" ht="19.4" hidden="false" customHeight="false" outlineLevel="0" collapsed="false">
      <c r="A89" s="79"/>
      <c r="B89" s="74" t="n">
        <v>5129</v>
      </c>
      <c r="C89" s="64" t="s">
        <v>159</v>
      </c>
      <c r="D89" s="76"/>
      <c r="E89" s="76"/>
      <c r="F89" s="77"/>
      <c r="G89" s="6"/>
      <c r="H89" s="7"/>
      <c r="I89" s="60"/>
      <c r="J89" s="7"/>
      <c r="K89" s="9"/>
      <c r="L89" s="3"/>
    </row>
    <row r="90" customFormat="false" ht="15" hidden="false" customHeight="false" outlineLevel="0" collapsed="false">
      <c r="A90" s="32"/>
      <c r="B90" s="39" t="s">
        <v>160</v>
      </c>
      <c r="C90" s="80" t="s">
        <v>161</v>
      </c>
      <c r="D90" s="81" t="n">
        <f aca="false">D16+D35+D64+D68+D72+D77</f>
        <v>0</v>
      </c>
      <c r="E90" s="82" t="n">
        <f aca="false">E16+E35+E64+E68+E72+E77</f>
        <v>0</v>
      </c>
      <c r="F90" s="83" t="n">
        <f aca="false">F16+F35+F64+F68+F72+F77</f>
        <v>0</v>
      </c>
      <c r="G90" s="6"/>
      <c r="H90" s="7" t="str">
        <f aca="false">IF(D90=SUM(D16,D35,D64,D68,D72,D77),"OK","ΣΦΑΛΜΑ")</f>
        <v>OK</v>
      </c>
      <c r="I90" s="7" t="str">
        <f aca="false">IF(E90=SUM(E16,E35,E64,E68,E72,E77),"OK","ΣΦΑΛΜΑ")</f>
        <v>OK</v>
      </c>
      <c r="J90" s="7" t="str">
        <f aca="false">IF(F90=SUM(F16,F35,F64,F68,F72,F77),"OK","ΣΦΑΛΜΑ")</f>
        <v>OK</v>
      </c>
      <c r="K90" s="37" t="s">
        <v>162</v>
      </c>
      <c r="L90" s="3"/>
    </row>
    <row r="91" customFormat="false" ht="15.75" hidden="false" customHeight="false" outlineLevel="0" collapsed="false">
      <c r="A91" s="32"/>
      <c r="B91" s="84" t="s">
        <v>163</v>
      </c>
      <c r="C91" s="85" t="s">
        <v>164</v>
      </c>
      <c r="D91" s="86" t="n">
        <f aca="false">D90-D77</f>
        <v>0</v>
      </c>
      <c r="E91" s="87" t="n">
        <f aca="false">E90-E77</f>
        <v>0</v>
      </c>
      <c r="F91" s="88" t="n">
        <f aca="false">F90-F77</f>
        <v>0</v>
      </c>
      <c r="G91" s="6"/>
      <c r="H91" s="7" t="str">
        <f aca="false">IF(D91=D90-D77,"OK","ΣΦΑΛΜΑ")</f>
        <v>OK</v>
      </c>
      <c r="I91" s="7" t="str">
        <f aca="false">IF(E91=E90-E77,"OK","ΣΦΑΛΜΑ")</f>
        <v>OK</v>
      </c>
      <c r="J91" s="7" t="str">
        <f aca="false">IF(F91=F90-F77,"OK","ΣΦΑΛΜΑ")</f>
        <v>OK</v>
      </c>
      <c r="K91" s="37" t="s">
        <v>165</v>
      </c>
      <c r="L91" s="3"/>
    </row>
    <row r="92" customFormat="false" ht="15" hidden="false" customHeight="false" outlineLevel="0" collapsed="false">
      <c r="A92" s="32"/>
      <c r="B92" s="4"/>
      <c r="C92" s="4"/>
      <c r="D92" s="4"/>
      <c r="E92" s="4"/>
      <c r="F92" s="4"/>
      <c r="G92" s="6"/>
      <c r="H92" s="7"/>
      <c r="I92" s="7"/>
      <c r="J92" s="7"/>
      <c r="K92" s="9"/>
      <c r="L92" s="3"/>
    </row>
    <row r="93" customFormat="false" ht="15.75" hidden="false" customHeight="false" outlineLevel="0" collapsed="false">
      <c r="A93" s="32"/>
      <c r="B93" s="24" t="s">
        <v>166</v>
      </c>
      <c r="C93" s="24"/>
      <c r="D93" s="24"/>
      <c r="E93" s="24"/>
      <c r="F93" s="89"/>
      <c r="G93" s="6"/>
      <c r="H93" s="7"/>
      <c r="I93" s="7"/>
      <c r="J93" s="7"/>
      <c r="K93" s="9"/>
      <c r="L93" s="3"/>
    </row>
    <row r="94" customFormat="false" ht="38.25" hidden="false" customHeight="false" outlineLevel="0" collapsed="false">
      <c r="A94" s="32"/>
      <c r="B94" s="26" t="s">
        <v>15</v>
      </c>
      <c r="C94" s="27" t="s">
        <v>16</v>
      </c>
      <c r="D94" s="28" t="s">
        <v>17</v>
      </c>
      <c r="E94" s="28" t="s">
        <v>18</v>
      </c>
      <c r="F94" s="29" t="s">
        <v>19</v>
      </c>
      <c r="G94" s="6"/>
      <c r="H94" s="7"/>
      <c r="I94" s="7"/>
      <c r="J94" s="7"/>
      <c r="K94" s="9"/>
      <c r="L94" s="3"/>
    </row>
    <row r="95" customFormat="false" ht="63.75" hidden="false" customHeight="false" outlineLevel="0" collapsed="false">
      <c r="A95" s="38"/>
      <c r="B95" s="26"/>
      <c r="C95" s="27"/>
      <c r="D95" s="30" t="s">
        <v>20</v>
      </c>
      <c r="E95" s="30"/>
      <c r="F95" s="31" t="s">
        <v>21</v>
      </c>
      <c r="G95" s="6"/>
      <c r="H95" s="7"/>
      <c r="I95" s="7"/>
      <c r="J95" s="7"/>
      <c r="K95" s="9"/>
      <c r="L95" s="3"/>
    </row>
    <row r="96" customFormat="false" ht="15" hidden="false" customHeight="false" outlineLevel="0" collapsed="false">
      <c r="A96" s="32"/>
      <c r="B96" s="90" t="n">
        <v>6</v>
      </c>
      <c r="C96" s="34" t="s">
        <v>167</v>
      </c>
      <c r="D96" s="91" t="n">
        <f aca="false">+D97+D111+D113+D114+D118+D119+D131+D132+D144</f>
        <v>0</v>
      </c>
      <c r="E96" s="91" t="n">
        <f aca="false">+E97+E111+E113+E114+E118+E119+E131+E132+E144</f>
        <v>0</v>
      </c>
      <c r="F96" s="92" t="n">
        <f aca="false">+F97+F111+F113+F114+F118+F119+F131+F132+F144</f>
        <v>0</v>
      </c>
      <c r="G96" s="6"/>
      <c r="H96" s="7" t="str">
        <f aca="false">IF(D96=SUM(D97,D111,D113,D114,D118,D119,D131,D132,D144),"OK","ΣΦΑΛΜΑ")</f>
        <v>OK</v>
      </c>
      <c r="I96" s="7" t="str">
        <f aca="false">IF(E96=SUM(E97,E111,E113,E114,E118,E119,E131,E132,E144),"OK","ΣΦΑΛΜΑ")</f>
        <v>OK</v>
      </c>
      <c r="J96" s="7" t="str">
        <f aca="false">IF(F96=SUM(F97,F111,F113,F114,F118,F119,F131,F132,F144),"OK","ΣΦΑΛΜΑ")</f>
        <v>OK</v>
      </c>
      <c r="K96" s="37" t="s">
        <v>168</v>
      </c>
      <c r="L96" s="3"/>
    </row>
    <row r="97" customFormat="false" ht="15" hidden="false" customHeight="false" outlineLevel="0" collapsed="false">
      <c r="A97" s="32"/>
      <c r="B97" s="93" t="n">
        <v>60</v>
      </c>
      <c r="C97" s="40" t="s">
        <v>169</v>
      </c>
      <c r="D97" s="94" t="n">
        <f aca="false">D98+D99+D100+D101+D102+D109+D110</f>
        <v>0</v>
      </c>
      <c r="E97" s="94" t="n">
        <f aca="false">E98+E99+E100+E101+E102+E109+E110</f>
        <v>0</v>
      </c>
      <c r="F97" s="95" t="n">
        <f aca="false">F98+F99+F100+F101+F102+F109+F110</f>
        <v>0</v>
      </c>
      <c r="G97" s="6"/>
      <c r="H97" s="7" t="str">
        <f aca="false">IF(D97=SUM(D98:D102,D109:D110),"OK","ΣΦΑΛΜΑ")</f>
        <v>OK</v>
      </c>
      <c r="I97" s="7" t="str">
        <f aca="false">IF(E97=SUM(E98:E102,E109:E110),"OK","ΣΦΑΛΜΑ")</f>
        <v>OK</v>
      </c>
      <c r="J97" s="7" t="str">
        <f aca="false">IF(F97=SUM(F98:F102,F109:F110),"OK","ΣΦΑΛΜΑ")</f>
        <v>OK</v>
      </c>
      <c r="K97" s="37" t="s">
        <v>170</v>
      </c>
      <c r="L97" s="3"/>
    </row>
    <row r="98" customFormat="false" ht="15" hidden="false" customHeight="false" outlineLevel="0" collapsed="false">
      <c r="A98" s="43"/>
      <c r="B98" s="96" t="n">
        <v>601</v>
      </c>
      <c r="C98" s="45" t="s">
        <v>171</v>
      </c>
      <c r="D98" s="97"/>
      <c r="E98" s="97"/>
      <c r="F98" s="98"/>
      <c r="G98" s="6"/>
      <c r="H98" s="7"/>
      <c r="I98" s="7"/>
      <c r="J98" s="7"/>
      <c r="K98" s="9"/>
      <c r="L98" s="3"/>
    </row>
    <row r="99" customFormat="false" ht="15" hidden="false" customHeight="false" outlineLevel="0" collapsed="false">
      <c r="A99" s="43"/>
      <c r="B99" s="96" t="n">
        <v>602</v>
      </c>
      <c r="C99" s="45" t="s">
        <v>172</v>
      </c>
      <c r="D99" s="97"/>
      <c r="E99" s="97"/>
      <c r="F99" s="98"/>
      <c r="G99" s="6"/>
      <c r="H99" s="7"/>
      <c r="I99" s="7"/>
      <c r="J99" s="7"/>
      <c r="K99" s="9"/>
      <c r="L99" s="3"/>
    </row>
    <row r="100" customFormat="false" ht="15" hidden="false" customHeight="false" outlineLevel="0" collapsed="false">
      <c r="A100" s="43"/>
      <c r="B100" s="96" t="n">
        <v>603</v>
      </c>
      <c r="C100" s="45" t="s">
        <v>173</v>
      </c>
      <c r="D100" s="97"/>
      <c r="E100" s="97"/>
      <c r="F100" s="98"/>
      <c r="G100" s="6"/>
      <c r="H100" s="7"/>
      <c r="I100" s="7"/>
      <c r="J100" s="7"/>
      <c r="K100" s="9"/>
      <c r="L100" s="3"/>
    </row>
    <row r="101" customFormat="false" ht="25.5" hidden="false" customHeight="false" outlineLevel="0" collapsed="false">
      <c r="A101" s="43"/>
      <c r="B101" s="99" t="n">
        <v>604</v>
      </c>
      <c r="C101" s="45" t="s">
        <v>174</v>
      </c>
      <c r="D101" s="97"/>
      <c r="E101" s="97"/>
      <c r="F101" s="98"/>
      <c r="G101" s="6"/>
      <c r="H101" s="7"/>
      <c r="I101" s="7"/>
      <c r="J101" s="7"/>
      <c r="K101" s="9"/>
      <c r="L101" s="3"/>
    </row>
    <row r="102" customFormat="false" ht="15" hidden="false" customHeight="false" outlineLevel="0" collapsed="false">
      <c r="A102" s="43"/>
      <c r="B102" s="96" t="n">
        <v>605</v>
      </c>
      <c r="C102" s="45" t="s">
        <v>175</v>
      </c>
      <c r="D102" s="41" t="n">
        <f aca="false">D103+D104+D105+D106+D107+D108</f>
        <v>0</v>
      </c>
      <c r="E102" s="41" t="n">
        <f aca="false">E103+E104+E105+E106+E107+E108</f>
        <v>0</v>
      </c>
      <c r="F102" s="42" t="n">
        <f aca="false">F103+F104+F105+F106+F107+F108</f>
        <v>0</v>
      </c>
      <c r="G102" s="6"/>
      <c r="H102" s="7" t="str">
        <f aca="false">IF(D102=SUM(D103:D108),"OK","ΣΦΑΛΜΑ")</f>
        <v>OK</v>
      </c>
      <c r="I102" s="7" t="str">
        <f aca="false">IF(E102=SUM(E103:E108),"OK","ΣΦΑΛΜΑ")</f>
        <v>OK</v>
      </c>
      <c r="J102" s="7" t="str">
        <f aca="false">IF(F102=SUM(F103:F108),"OK","ΣΦΑΛΜΑ")</f>
        <v>OK</v>
      </c>
      <c r="K102" s="37" t="s">
        <v>176</v>
      </c>
      <c r="L102" s="3"/>
    </row>
    <row r="103" customFormat="false" ht="15" hidden="false" customHeight="false" outlineLevel="0" collapsed="false">
      <c r="A103" s="43"/>
      <c r="B103" s="96" t="n">
        <v>6051</v>
      </c>
      <c r="C103" s="45" t="s">
        <v>177</v>
      </c>
      <c r="D103" s="97"/>
      <c r="E103" s="97"/>
      <c r="F103" s="98"/>
      <c r="G103" s="6"/>
      <c r="H103" s="7"/>
      <c r="I103" s="7"/>
      <c r="J103" s="7"/>
      <c r="K103" s="9"/>
      <c r="L103" s="3"/>
    </row>
    <row r="104" customFormat="false" ht="15" hidden="false" customHeight="false" outlineLevel="0" collapsed="false">
      <c r="A104" s="43"/>
      <c r="B104" s="96" t="n">
        <v>6052</v>
      </c>
      <c r="C104" s="45" t="s">
        <v>178</v>
      </c>
      <c r="D104" s="97"/>
      <c r="E104" s="97"/>
      <c r="F104" s="98"/>
      <c r="G104" s="6"/>
      <c r="H104" s="7"/>
      <c r="I104" s="7"/>
      <c r="J104" s="7"/>
      <c r="K104" s="9"/>
      <c r="L104" s="3"/>
    </row>
    <row r="105" customFormat="false" ht="15" hidden="false" customHeight="false" outlineLevel="0" collapsed="false">
      <c r="A105" s="43"/>
      <c r="B105" s="96" t="n">
        <v>6053</v>
      </c>
      <c r="C105" s="45" t="s">
        <v>179</v>
      </c>
      <c r="D105" s="97"/>
      <c r="E105" s="97"/>
      <c r="F105" s="98"/>
      <c r="G105" s="6"/>
      <c r="H105" s="7"/>
      <c r="I105" s="7"/>
      <c r="J105" s="7"/>
      <c r="K105" s="9"/>
      <c r="L105" s="3"/>
    </row>
    <row r="106" customFormat="false" ht="15" hidden="false" customHeight="false" outlineLevel="0" collapsed="false">
      <c r="A106" s="43"/>
      <c r="B106" s="96" t="n">
        <v>6054</v>
      </c>
      <c r="C106" s="45" t="s">
        <v>180</v>
      </c>
      <c r="D106" s="97"/>
      <c r="E106" s="97"/>
      <c r="F106" s="98"/>
      <c r="G106" s="6"/>
      <c r="H106" s="7"/>
      <c r="I106" s="7"/>
      <c r="J106" s="7"/>
      <c r="K106" s="9"/>
      <c r="L106" s="3"/>
    </row>
    <row r="107" customFormat="false" ht="15" hidden="false" customHeight="false" outlineLevel="0" collapsed="false">
      <c r="A107" s="43"/>
      <c r="B107" s="96" t="n">
        <v>6055</v>
      </c>
      <c r="C107" s="45" t="s">
        <v>181</v>
      </c>
      <c r="D107" s="97"/>
      <c r="E107" s="97"/>
      <c r="F107" s="98"/>
      <c r="G107" s="6"/>
      <c r="H107" s="7"/>
      <c r="I107" s="7"/>
      <c r="J107" s="7"/>
      <c r="K107" s="9"/>
      <c r="L107" s="3"/>
    </row>
    <row r="108" customFormat="false" ht="15" hidden="false" customHeight="false" outlineLevel="0" collapsed="false">
      <c r="A108" s="43"/>
      <c r="B108" s="96" t="n">
        <v>6056</v>
      </c>
      <c r="C108" s="45" t="s">
        <v>182</v>
      </c>
      <c r="D108" s="97"/>
      <c r="E108" s="97"/>
      <c r="F108" s="98"/>
      <c r="G108" s="6"/>
      <c r="H108" s="7"/>
      <c r="I108" s="7"/>
      <c r="J108" s="7"/>
      <c r="K108" s="9"/>
      <c r="L108" s="3"/>
    </row>
    <row r="109" customFormat="false" ht="15" hidden="false" customHeight="false" outlineLevel="0" collapsed="false">
      <c r="A109" s="43"/>
      <c r="B109" s="96" t="n">
        <v>606</v>
      </c>
      <c r="C109" s="45" t="s">
        <v>183</v>
      </c>
      <c r="D109" s="97"/>
      <c r="E109" s="97"/>
      <c r="F109" s="98"/>
      <c r="G109" s="6"/>
      <c r="H109" s="7"/>
      <c r="I109" s="7"/>
      <c r="J109" s="7"/>
      <c r="K109" s="9"/>
      <c r="L109" s="3"/>
    </row>
    <row r="110" customFormat="false" ht="15" hidden="false" customHeight="false" outlineLevel="0" collapsed="false">
      <c r="A110" s="43"/>
      <c r="B110" s="96" t="n">
        <v>607</v>
      </c>
      <c r="C110" s="45" t="s">
        <v>184</v>
      </c>
      <c r="D110" s="97"/>
      <c r="E110" s="97"/>
      <c r="F110" s="98"/>
      <c r="G110" s="6"/>
      <c r="H110" s="7"/>
      <c r="I110" s="7"/>
      <c r="J110" s="7"/>
      <c r="K110" s="9"/>
      <c r="L110" s="3"/>
    </row>
    <row r="111" customFormat="false" ht="15" hidden="false" customHeight="false" outlineLevel="0" collapsed="false">
      <c r="A111" s="32"/>
      <c r="B111" s="65" t="n">
        <v>61</v>
      </c>
      <c r="C111" s="40" t="s">
        <v>185</v>
      </c>
      <c r="D111" s="94"/>
      <c r="E111" s="94"/>
      <c r="F111" s="95"/>
      <c r="G111" s="6"/>
      <c r="H111" s="7" t="str">
        <f aca="false">IF(D111&gt;=D112,"OK","ΣΦΑΛΜΑ")</f>
        <v>OK</v>
      </c>
      <c r="I111" s="7" t="str">
        <f aca="false">IF(E111&gt;=E112,"OK","ΣΦΑΛΜΑ")</f>
        <v>OK</v>
      </c>
      <c r="J111" s="7" t="str">
        <f aca="false">IF(F111&gt;=F112,"OK","ΣΦΑΛΜΑ")</f>
        <v>OK</v>
      </c>
      <c r="K111" s="37" t="s">
        <v>186</v>
      </c>
      <c r="L111" s="3"/>
    </row>
    <row r="112" customFormat="false" ht="15" hidden="false" customHeight="false" outlineLevel="0" collapsed="false">
      <c r="A112" s="32"/>
      <c r="B112" s="96" t="n">
        <v>612</v>
      </c>
      <c r="C112" s="45" t="s">
        <v>187</v>
      </c>
      <c r="D112" s="94"/>
      <c r="E112" s="94"/>
      <c r="F112" s="95"/>
      <c r="G112" s="6"/>
      <c r="H112" s="7"/>
      <c r="I112" s="7"/>
      <c r="J112" s="7"/>
      <c r="K112" s="9"/>
      <c r="L112" s="3"/>
    </row>
    <row r="113" customFormat="false" ht="15" hidden="false" customHeight="false" outlineLevel="0" collapsed="false">
      <c r="A113" s="32"/>
      <c r="B113" s="65" t="n">
        <v>62</v>
      </c>
      <c r="C113" s="40" t="s">
        <v>188</v>
      </c>
      <c r="D113" s="94"/>
      <c r="E113" s="94"/>
      <c r="F113" s="95"/>
      <c r="G113" s="6"/>
      <c r="H113" s="7"/>
      <c r="I113" s="7"/>
      <c r="J113" s="7"/>
      <c r="K113" s="9"/>
      <c r="L113" s="3"/>
    </row>
    <row r="114" customFormat="false" ht="15" hidden="false" customHeight="false" outlineLevel="0" collapsed="false">
      <c r="A114" s="32"/>
      <c r="B114" s="65" t="n">
        <v>63</v>
      </c>
      <c r="C114" s="40" t="s">
        <v>189</v>
      </c>
      <c r="D114" s="41" t="n">
        <f aca="false">D115+D116+D117</f>
        <v>0</v>
      </c>
      <c r="E114" s="41" t="n">
        <f aca="false">E115+E116+E117</f>
        <v>0</v>
      </c>
      <c r="F114" s="42" t="n">
        <f aca="false">F115+F116+F117</f>
        <v>0</v>
      </c>
      <c r="G114" s="6"/>
      <c r="H114" s="7" t="str">
        <f aca="false">IF(D114=SUM(D115:D117),"OK","ΣΦΑΛΜΑ")</f>
        <v>OK</v>
      </c>
      <c r="I114" s="7" t="str">
        <f aca="false">IF(E114=SUM(E115:E117),"OK","ΣΦΑΛΜΑ")</f>
        <v>OK</v>
      </c>
      <c r="J114" s="7" t="str">
        <f aca="false">IF(F114=SUM(F115:F117),"OK","ΣΦΑΛΜΑ")</f>
        <v>OK</v>
      </c>
      <c r="K114" s="37" t="s">
        <v>190</v>
      </c>
      <c r="L114" s="3"/>
    </row>
    <row r="115" customFormat="false" ht="15" hidden="false" customHeight="false" outlineLevel="0" collapsed="false">
      <c r="A115" s="32"/>
      <c r="B115" s="96" t="n">
        <v>631</v>
      </c>
      <c r="C115" s="45" t="s">
        <v>191</v>
      </c>
      <c r="D115" s="94"/>
      <c r="E115" s="94"/>
      <c r="F115" s="95"/>
      <c r="G115" s="6"/>
      <c r="H115" s="7"/>
      <c r="I115" s="7"/>
      <c r="J115" s="7"/>
      <c r="K115" s="9"/>
      <c r="L115" s="3"/>
    </row>
    <row r="116" customFormat="false" ht="15" hidden="false" customHeight="false" outlineLevel="0" collapsed="false">
      <c r="A116" s="32"/>
      <c r="B116" s="96" t="n">
        <v>632</v>
      </c>
      <c r="C116" s="45" t="s">
        <v>192</v>
      </c>
      <c r="D116" s="94"/>
      <c r="E116" s="94"/>
      <c r="F116" s="95"/>
      <c r="G116" s="6"/>
      <c r="H116" s="7"/>
      <c r="I116" s="7"/>
      <c r="J116" s="7"/>
      <c r="K116" s="9"/>
      <c r="L116" s="3"/>
    </row>
    <row r="117" customFormat="false" ht="15" hidden="false" customHeight="false" outlineLevel="0" collapsed="false">
      <c r="A117" s="32"/>
      <c r="B117" s="96" t="n">
        <v>633</v>
      </c>
      <c r="C117" s="45" t="s">
        <v>193</v>
      </c>
      <c r="D117" s="94"/>
      <c r="E117" s="94"/>
      <c r="F117" s="95"/>
      <c r="G117" s="6"/>
      <c r="H117" s="7"/>
      <c r="I117" s="7"/>
      <c r="J117" s="7"/>
      <c r="K117" s="9"/>
      <c r="L117" s="3"/>
    </row>
    <row r="118" customFormat="false" ht="15" hidden="false" customHeight="false" outlineLevel="0" collapsed="false">
      <c r="A118" s="32"/>
      <c r="B118" s="65" t="n">
        <v>64</v>
      </c>
      <c r="C118" s="40" t="s">
        <v>194</v>
      </c>
      <c r="D118" s="94"/>
      <c r="E118" s="94"/>
      <c r="F118" s="95"/>
      <c r="G118" s="6"/>
      <c r="H118" s="7"/>
      <c r="I118" s="7"/>
      <c r="J118" s="7"/>
      <c r="K118" s="9"/>
      <c r="L118" s="3"/>
    </row>
    <row r="119" customFormat="false" ht="15" hidden="false" customHeight="false" outlineLevel="0" collapsed="false">
      <c r="A119" s="32"/>
      <c r="B119" s="65" t="n">
        <v>65</v>
      </c>
      <c r="C119" s="40" t="s">
        <v>195</v>
      </c>
      <c r="D119" s="94"/>
      <c r="E119" s="94"/>
      <c r="F119" s="95"/>
      <c r="G119" s="6"/>
      <c r="H119" s="7" t="str">
        <f aca="false">IF(D119&gt;=SUM(D120:D130),"OK","ΣΦΑΛΜΑ")</f>
        <v>OK</v>
      </c>
      <c r="I119" s="7" t="str">
        <f aca="false">IF(E119&gt;=SUM(E120:E130),"OK","ΣΦΑΛΜΑ")</f>
        <v>OK</v>
      </c>
      <c r="J119" s="7" t="str">
        <f aca="false">IF(F119&gt;=SUM(F120:F130),"OK","ΣΦΑΛΜΑ")</f>
        <v>OK</v>
      </c>
      <c r="K119" s="37" t="s">
        <v>196</v>
      </c>
      <c r="L119" s="3"/>
    </row>
    <row r="120" customFormat="false" ht="15" hidden="false" customHeight="false" outlineLevel="0" collapsed="false">
      <c r="A120" s="32"/>
      <c r="B120" s="68" t="n">
        <v>6511</v>
      </c>
      <c r="C120" s="45" t="s">
        <v>197</v>
      </c>
      <c r="D120" s="97"/>
      <c r="E120" s="97"/>
      <c r="F120" s="98"/>
      <c r="G120" s="6"/>
      <c r="H120" s="7"/>
      <c r="I120" s="7"/>
      <c r="J120" s="7"/>
      <c r="K120" s="9"/>
      <c r="L120" s="3"/>
    </row>
    <row r="121" customFormat="false" ht="15" hidden="false" customHeight="false" outlineLevel="0" collapsed="false">
      <c r="A121" s="32"/>
      <c r="B121" s="68" t="n">
        <v>6512</v>
      </c>
      <c r="C121" s="45" t="s">
        <v>198</v>
      </c>
      <c r="D121" s="97"/>
      <c r="E121" s="97"/>
      <c r="F121" s="98"/>
      <c r="G121" s="6"/>
      <c r="H121" s="7"/>
      <c r="I121" s="7"/>
      <c r="J121" s="7"/>
      <c r="K121" s="9"/>
      <c r="L121" s="3"/>
    </row>
    <row r="122" customFormat="false" ht="15" hidden="false" customHeight="false" outlineLevel="0" collapsed="false">
      <c r="A122" s="32"/>
      <c r="B122" s="68" t="n">
        <v>6513</v>
      </c>
      <c r="C122" s="45" t="s">
        <v>199</v>
      </c>
      <c r="D122" s="97"/>
      <c r="E122" s="97"/>
      <c r="F122" s="98"/>
      <c r="G122" s="6"/>
      <c r="H122" s="7"/>
      <c r="I122" s="7"/>
      <c r="J122" s="7"/>
      <c r="K122" s="9"/>
      <c r="L122" s="3"/>
    </row>
    <row r="123" customFormat="false" ht="15" hidden="false" customHeight="false" outlineLevel="0" collapsed="false">
      <c r="A123" s="32"/>
      <c r="B123" s="68" t="n">
        <v>6516</v>
      </c>
      <c r="C123" s="45" t="s">
        <v>200</v>
      </c>
      <c r="D123" s="97"/>
      <c r="E123" s="97"/>
      <c r="F123" s="98"/>
      <c r="G123" s="6"/>
      <c r="H123" s="7"/>
      <c r="I123" s="7"/>
      <c r="J123" s="7"/>
      <c r="K123" s="9"/>
      <c r="L123" s="3"/>
    </row>
    <row r="124" customFormat="false" ht="15" hidden="false" customHeight="false" outlineLevel="0" collapsed="false">
      <c r="A124" s="32"/>
      <c r="B124" s="68" t="n">
        <v>6517</v>
      </c>
      <c r="C124" s="45" t="s">
        <v>201</v>
      </c>
      <c r="D124" s="97"/>
      <c r="E124" s="97"/>
      <c r="F124" s="98"/>
      <c r="G124" s="6"/>
      <c r="H124" s="7"/>
      <c r="I124" s="7"/>
      <c r="J124" s="7"/>
      <c r="K124" s="9"/>
      <c r="L124" s="3"/>
    </row>
    <row r="125" customFormat="false" ht="15" hidden="false" customHeight="false" outlineLevel="0" collapsed="false">
      <c r="A125" s="32"/>
      <c r="B125" s="68" t="n">
        <v>6518</v>
      </c>
      <c r="C125" s="45" t="s">
        <v>202</v>
      </c>
      <c r="D125" s="97"/>
      <c r="E125" s="97"/>
      <c r="F125" s="98"/>
      <c r="G125" s="6"/>
      <c r="H125" s="7"/>
      <c r="I125" s="7"/>
      <c r="J125" s="7"/>
      <c r="K125" s="9"/>
      <c r="L125" s="3"/>
    </row>
    <row r="126" customFormat="false" ht="15" hidden="false" customHeight="false" outlineLevel="0" collapsed="false">
      <c r="A126" s="32"/>
      <c r="B126" s="68" t="n">
        <v>6521</v>
      </c>
      <c r="C126" s="45" t="s">
        <v>197</v>
      </c>
      <c r="D126" s="97"/>
      <c r="E126" s="97"/>
      <c r="F126" s="98"/>
      <c r="G126" s="6"/>
      <c r="H126" s="7"/>
      <c r="I126" s="7"/>
      <c r="J126" s="7"/>
      <c r="K126" s="9"/>
      <c r="L126" s="3"/>
    </row>
    <row r="127" customFormat="false" ht="15" hidden="false" customHeight="false" outlineLevel="0" collapsed="false">
      <c r="A127" s="32"/>
      <c r="B127" s="68" t="n">
        <v>6522</v>
      </c>
      <c r="C127" s="45" t="s">
        <v>198</v>
      </c>
      <c r="D127" s="97"/>
      <c r="E127" s="97"/>
      <c r="F127" s="98"/>
      <c r="G127" s="6"/>
      <c r="H127" s="7"/>
      <c r="I127" s="7"/>
      <c r="J127" s="7"/>
      <c r="K127" s="9"/>
      <c r="L127" s="3"/>
    </row>
    <row r="128" customFormat="false" ht="15" hidden="false" customHeight="false" outlineLevel="0" collapsed="false">
      <c r="A128" s="32"/>
      <c r="B128" s="68" t="n">
        <v>6523</v>
      </c>
      <c r="C128" s="45" t="s">
        <v>199</v>
      </c>
      <c r="D128" s="97"/>
      <c r="E128" s="97"/>
      <c r="F128" s="98"/>
      <c r="G128" s="6"/>
      <c r="H128" s="7"/>
      <c r="I128" s="7"/>
      <c r="J128" s="7"/>
      <c r="K128" s="9"/>
      <c r="L128" s="3"/>
    </row>
    <row r="129" customFormat="false" ht="15" hidden="false" customHeight="false" outlineLevel="0" collapsed="false">
      <c r="A129" s="32"/>
      <c r="B129" s="96" t="n">
        <v>6526</v>
      </c>
      <c r="C129" s="45" t="s">
        <v>200</v>
      </c>
      <c r="D129" s="97"/>
      <c r="E129" s="97"/>
      <c r="F129" s="98"/>
      <c r="G129" s="6"/>
      <c r="H129" s="7"/>
      <c r="I129" s="7"/>
      <c r="J129" s="7"/>
      <c r="K129" s="9"/>
      <c r="L129" s="3"/>
    </row>
    <row r="130" customFormat="false" ht="15" hidden="false" customHeight="false" outlineLevel="0" collapsed="false">
      <c r="A130" s="32"/>
      <c r="B130" s="96" t="n">
        <v>6527</v>
      </c>
      <c r="C130" s="45" t="s">
        <v>201</v>
      </c>
      <c r="D130" s="97"/>
      <c r="E130" s="97"/>
      <c r="F130" s="98"/>
      <c r="G130" s="6"/>
      <c r="H130" s="7"/>
      <c r="I130" s="7"/>
      <c r="J130" s="7"/>
      <c r="K130" s="9"/>
      <c r="L130" s="3"/>
    </row>
    <row r="131" customFormat="false" ht="15" hidden="false" customHeight="false" outlineLevel="0" collapsed="false">
      <c r="A131" s="32"/>
      <c r="B131" s="65" t="n">
        <v>66</v>
      </c>
      <c r="C131" s="40" t="s">
        <v>203</v>
      </c>
      <c r="D131" s="94"/>
      <c r="E131" s="94"/>
      <c r="F131" s="95"/>
      <c r="G131" s="6"/>
      <c r="H131" s="7"/>
      <c r="I131" s="7"/>
      <c r="J131" s="7"/>
      <c r="K131" s="9"/>
      <c r="L131" s="3"/>
    </row>
    <row r="132" customFormat="false" ht="15" hidden="false" customHeight="false" outlineLevel="0" collapsed="false">
      <c r="A132" s="32"/>
      <c r="B132" s="65" t="n">
        <v>67</v>
      </c>
      <c r="C132" s="40" t="s">
        <v>204</v>
      </c>
      <c r="D132" s="41" t="n">
        <f aca="false">D133+D134+D135+D143</f>
        <v>0</v>
      </c>
      <c r="E132" s="41" t="n">
        <f aca="false">E133+E134+E135+E143</f>
        <v>0</v>
      </c>
      <c r="F132" s="63" t="n">
        <f aca="false">F133+F134+F135+F143</f>
        <v>0</v>
      </c>
      <c r="G132" s="71"/>
      <c r="H132" s="7" t="str">
        <f aca="false">IF(D132=SUM(D133,D134,D135,D143),"OK","ΣΦΑΛΜΑ")</f>
        <v>OK</v>
      </c>
      <c r="I132" s="7" t="str">
        <f aca="false">IF(E132=SUM(E133,E134,E135,E143),"OK","ΣΦΑΛΜΑ")</f>
        <v>OK</v>
      </c>
      <c r="J132" s="7" t="str">
        <f aca="false">IF(F132=SUM(F133,F134,F135,F143),"OK","ΣΦΑΛΜΑ")</f>
        <v>OK</v>
      </c>
      <c r="K132" s="37" t="s">
        <v>205</v>
      </c>
      <c r="L132" s="3"/>
    </row>
    <row r="133" customFormat="false" ht="15" hidden="false" customHeight="false" outlineLevel="0" collapsed="false">
      <c r="A133" s="32"/>
      <c r="B133" s="68" t="n">
        <v>671</v>
      </c>
      <c r="C133" s="45" t="s">
        <v>206</v>
      </c>
      <c r="D133" s="97"/>
      <c r="E133" s="97"/>
      <c r="F133" s="98"/>
      <c r="G133" s="6"/>
      <c r="H133" s="100"/>
      <c r="I133" s="100"/>
      <c r="J133" s="100"/>
      <c r="K133" s="101"/>
      <c r="L133" s="3"/>
    </row>
    <row r="134" customFormat="false" ht="15" hidden="false" customHeight="false" outlineLevel="0" collapsed="false">
      <c r="A134" s="32"/>
      <c r="B134" s="68" t="n">
        <v>672</v>
      </c>
      <c r="C134" s="45" t="s">
        <v>207</v>
      </c>
      <c r="D134" s="97"/>
      <c r="E134" s="97"/>
      <c r="F134" s="98"/>
      <c r="G134" s="6"/>
      <c r="H134" s="7"/>
      <c r="I134" s="7"/>
      <c r="J134" s="7"/>
      <c r="K134" s="9"/>
      <c r="L134" s="3"/>
    </row>
    <row r="135" customFormat="false" ht="15" hidden="false" customHeight="false" outlineLevel="0" collapsed="false">
      <c r="A135" s="32"/>
      <c r="B135" s="68" t="n">
        <v>673</v>
      </c>
      <c r="C135" s="45" t="s">
        <v>208</v>
      </c>
      <c r="D135" s="97"/>
      <c r="E135" s="97"/>
      <c r="F135" s="98"/>
      <c r="G135" s="6"/>
      <c r="H135" s="102" t="str">
        <f aca="false">IF(D135&gt;=SUM(D136:D142),"OK","ΣΦΑΛΜΑ")</f>
        <v>OK</v>
      </c>
      <c r="I135" s="102" t="str">
        <f aca="false">IF(E135&gt;=SUM(E136:E142),"OK","ΣΦΑΛΜΑ")</f>
        <v>OK</v>
      </c>
      <c r="J135" s="102" t="str">
        <f aca="false">IF(F135&gt;=SUM(F136:F142),"OK","ΣΦΑΛΜΑ")</f>
        <v>OK</v>
      </c>
      <c r="K135" s="103" t="s">
        <v>209</v>
      </c>
      <c r="L135" s="3"/>
    </row>
    <row r="136" customFormat="false" ht="15" hidden="false" customHeight="false" outlineLevel="0" collapsed="false">
      <c r="A136" s="32"/>
      <c r="B136" s="68" t="n">
        <v>6731</v>
      </c>
      <c r="C136" s="45" t="s">
        <v>210</v>
      </c>
      <c r="D136" s="97"/>
      <c r="E136" s="97"/>
      <c r="F136" s="98"/>
      <c r="G136" s="6"/>
      <c r="H136" s="7"/>
      <c r="I136" s="7"/>
      <c r="J136" s="7"/>
      <c r="K136" s="9"/>
      <c r="L136" s="3"/>
    </row>
    <row r="137" customFormat="false" ht="13.8" hidden="false" customHeight="false" outlineLevel="0" collapsed="false">
      <c r="A137" s="32"/>
      <c r="B137" s="56" t="n">
        <v>6733</v>
      </c>
      <c r="C137" s="57" t="s">
        <v>211</v>
      </c>
      <c r="D137" s="97"/>
      <c r="E137" s="97"/>
      <c r="F137" s="98"/>
      <c r="G137" s="53" t="s">
        <v>64</v>
      </c>
      <c r="H137" s="7"/>
      <c r="I137" s="60"/>
      <c r="J137" s="7"/>
      <c r="K137" s="9"/>
      <c r="L137" s="3"/>
    </row>
    <row r="138" customFormat="false" ht="13.8" hidden="false" customHeight="false" outlineLevel="0" collapsed="false">
      <c r="A138" s="32"/>
      <c r="B138" s="68" t="n">
        <v>6735</v>
      </c>
      <c r="C138" s="45" t="s">
        <v>212</v>
      </c>
      <c r="D138" s="97"/>
      <c r="E138" s="97"/>
      <c r="F138" s="98"/>
      <c r="G138" s="6"/>
      <c r="H138" s="7"/>
      <c r="I138" s="7"/>
      <c r="J138" s="7"/>
      <c r="K138" s="9"/>
      <c r="L138" s="3"/>
    </row>
    <row r="139" customFormat="false" ht="13.8" hidden="false" customHeight="false" outlineLevel="0" collapsed="false">
      <c r="A139" s="32"/>
      <c r="B139" s="68" t="n">
        <v>6736</v>
      </c>
      <c r="C139" s="45" t="s">
        <v>213</v>
      </c>
      <c r="D139" s="97"/>
      <c r="E139" s="97"/>
      <c r="F139" s="98"/>
      <c r="G139" s="6"/>
      <c r="H139" s="7"/>
      <c r="I139" s="7"/>
      <c r="J139" s="7"/>
      <c r="K139" s="9"/>
      <c r="L139" s="3"/>
    </row>
    <row r="140" customFormat="false" ht="13.8" hidden="false" customHeight="false" outlineLevel="0" collapsed="false">
      <c r="A140" s="32"/>
      <c r="B140" s="56" t="n">
        <v>6737</v>
      </c>
      <c r="C140" s="57" t="s">
        <v>214</v>
      </c>
      <c r="D140" s="97"/>
      <c r="E140" s="97"/>
      <c r="F140" s="98"/>
      <c r="G140" s="53" t="s">
        <v>64</v>
      </c>
      <c r="H140" s="7"/>
      <c r="I140" s="60"/>
      <c r="J140" s="7"/>
      <c r="K140" s="9"/>
      <c r="L140" s="3"/>
    </row>
    <row r="141" customFormat="false" ht="25.5" hidden="false" customHeight="false" outlineLevel="0" collapsed="false">
      <c r="A141" s="32"/>
      <c r="B141" s="68" t="n">
        <v>6738</v>
      </c>
      <c r="C141" s="45" t="s">
        <v>215</v>
      </c>
      <c r="D141" s="97"/>
      <c r="E141" s="97"/>
      <c r="F141" s="98"/>
      <c r="G141" s="6"/>
      <c r="H141" s="7"/>
      <c r="I141" s="7"/>
      <c r="J141" s="7"/>
      <c r="K141" s="9"/>
      <c r="L141" s="3"/>
    </row>
    <row r="142" customFormat="false" ht="15" hidden="false" customHeight="false" outlineLevel="0" collapsed="false">
      <c r="A142" s="32"/>
      <c r="B142" s="68" t="n">
        <v>6739</v>
      </c>
      <c r="C142" s="45" t="s">
        <v>216</v>
      </c>
      <c r="D142" s="104"/>
      <c r="E142" s="104"/>
      <c r="F142" s="105"/>
      <c r="G142" s="6"/>
      <c r="H142" s="7"/>
      <c r="I142" s="7"/>
      <c r="J142" s="7"/>
      <c r="K142" s="9"/>
      <c r="L142" s="3"/>
    </row>
    <row r="143" customFormat="false" ht="15" hidden="false" customHeight="false" outlineLevel="0" collapsed="false">
      <c r="A143" s="32"/>
      <c r="B143" s="68" t="n">
        <v>674</v>
      </c>
      <c r="C143" s="45" t="s">
        <v>217</v>
      </c>
      <c r="D143" s="97"/>
      <c r="E143" s="97"/>
      <c r="F143" s="98"/>
      <c r="G143" s="6"/>
      <c r="H143" s="7"/>
      <c r="I143" s="7"/>
      <c r="J143" s="7"/>
      <c r="K143" s="9"/>
      <c r="L143" s="3"/>
    </row>
    <row r="144" customFormat="false" ht="15" hidden="false" customHeight="false" outlineLevel="0" collapsed="false">
      <c r="A144" s="32"/>
      <c r="B144" s="65" t="n">
        <v>68</v>
      </c>
      <c r="C144" s="40" t="s">
        <v>218</v>
      </c>
      <c r="D144" s="94"/>
      <c r="E144" s="94"/>
      <c r="F144" s="95"/>
      <c r="G144" s="6"/>
      <c r="H144" s="7" t="str">
        <f aca="false">IF(D144&gt;=SUM(D146:D146),"OK","ΣΦΑΛΜΑ")</f>
        <v>OK</v>
      </c>
      <c r="I144" s="7" t="str">
        <f aca="false">IF(E144&gt;=SUM(E146:E146),"OK","ΣΦΑΛΜΑ")</f>
        <v>OK</v>
      </c>
      <c r="J144" s="7" t="str">
        <f aca="false">IF(F144&gt;=SUM(F146:F146),"OK","ΣΦΑΛΜΑ")</f>
        <v>OK</v>
      </c>
      <c r="K144" s="37" t="s">
        <v>219</v>
      </c>
      <c r="L144" s="3"/>
    </row>
    <row r="145" customFormat="false" ht="15" hidden="false" customHeight="false" outlineLevel="0" collapsed="false">
      <c r="A145" s="32"/>
      <c r="B145" s="68" t="n">
        <v>6818</v>
      </c>
      <c r="C145" s="45" t="s">
        <v>220</v>
      </c>
      <c r="D145" s="94"/>
      <c r="E145" s="94"/>
      <c r="F145" s="95"/>
      <c r="G145" s="6"/>
      <c r="H145" s="7"/>
      <c r="I145" s="7"/>
      <c r="J145" s="7"/>
      <c r="K145" s="37"/>
      <c r="L145" s="3"/>
    </row>
    <row r="146" customFormat="false" ht="15" hidden="false" customHeight="false" outlineLevel="0" collapsed="false">
      <c r="A146" s="32"/>
      <c r="B146" s="68" t="n">
        <v>6819</v>
      </c>
      <c r="C146" s="45" t="s">
        <v>221</v>
      </c>
      <c r="D146" s="97"/>
      <c r="E146" s="97"/>
      <c r="F146" s="98"/>
      <c r="G146" s="6"/>
      <c r="H146" s="7"/>
      <c r="I146" s="7"/>
      <c r="J146" s="7"/>
      <c r="K146" s="9"/>
      <c r="L146" s="3"/>
    </row>
    <row r="147" customFormat="false" ht="15" hidden="false" customHeight="false" outlineLevel="0" collapsed="false">
      <c r="A147" s="32"/>
      <c r="B147" s="106" t="n">
        <v>7</v>
      </c>
      <c r="C147" s="107" t="s">
        <v>222</v>
      </c>
      <c r="D147" s="108" t="n">
        <f aca="false">SUM(D148:D149,D151:D152)</f>
        <v>0</v>
      </c>
      <c r="E147" s="108" t="n">
        <f aca="false">SUM(E148:E149,E151:E152)</f>
        <v>0</v>
      </c>
      <c r="F147" s="92" t="n">
        <f aca="false">SUM(F148:F149,F151:F152)</f>
        <v>0</v>
      </c>
      <c r="G147" s="6"/>
      <c r="H147" s="7" t="str">
        <f aca="false">IF(D147=SUM(D148:D149,D151:D152),"OK","ΣΦΑΛΜΑ")</f>
        <v>OK</v>
      </c>
      <c r="I147" s="7" t="str">
        <f aca="false">IF(E147=SUM(E148:E149,E151:E152),"OK","ΣΦΑΛΜΑ")</f>
        <v>OK</v>
      </c>
      <c r="J147" s="7" t="str">
        <f aca="false">IF(F147=SUM(F148:F149,F151:F152),"OK","ΣΦΑΛΜΑ")</f>
        <v>OK</v>
      </c>
      <c r="K147" s="37" t="s">
        <v>223</v>
      </c>
      <c r="L147" s="3"/>
    </row>
    <row r="148" customFormat="false" ht="15" hidden="false" customHeight="false" outlineLevel="0" collapsed="false">
      <c r="A148" s="32"/>
      <c r="B148" s="65" t="n">
        <v>71</v>
      </c>
      <c r="C148" s="40" t="s">
        <v>224</v>
      </c>
      <c r="D148" s="94"/>
      <c r="E148" s="94"/>
      <c r="F148" s="95"/>
      <c r="G148" s="6"/>
      <c r="H148" s="7"/>
      <c r="I148" s="7"/>
      <c r="J148" s="7"/>
      <c r="K148" s="9"/>
      <c r="L148" s="3"/>
    </row>
    <row r="149" customFormat="false" ht="15" hidden="false" customHeight="false" outlineLevel="0" collapsed="false">
      <c r="A149" s="32"/>
      <c r="B149" s="65" t="n">
        <v>73</v>
      </c>
      <c r="C149" s="40" t="s">
        <v>225</v>
      </c>
      <c r="D149" s="94"/>
      <c r="E149" s="94"/>
      <c r="F149" s="95"/>
      <c r="G149" s="6"/>
      <c r="H149" s="7" t="str">
        <f aca="false">IF(D149&gt;=D150,"OK","ΣΦΑΛΜΑ")</f>
        <v>OK</v>
      </c>
      <c r="I149" s="7" t="str">
        <f aca="false">IF(E149&gt;=E150,"OK","ΣΦΑΛΜΑ")</f>
        <v>OK</v>
      </c>
      <c r="J149" s="7" t="str">
        <f aca="false">IF(F149&gt;=F150,"OK","ΣΦΑΛΜΑ")</f>
        <v>OK</v>
      </c>
      <c r="K149" s="37" t="s">
        <v>226</v>
      </c>
      <c r="L149" s="3"/>
    </row>
    <row r="150" customFormat="false" ht="25.5" hidden="false" customHeight="false" outlineLevel="0" collapsed="false">
      <c r="A150" s="32"/>
      <c r="B150" s="68" t="n">
        <v>734</v>
      </c>
      <c r="C150" s="45" t="s">
        <v>227</v>
      </c>
      <c r="D150" s="97"/>
      <c r="E150" s="97"/>
      <c r="F150" s="98"/>
      <c r="G150" s="6"/>
      <c r="H150" s="7"/>
      <c r="I150" s="7"/>
      <c r="J150" s="7"/>
      <c r="K150" s="9"/>
      <c r="L150" s="3"/>
    </row>
    <row r="151" customFormat="false" ht="15" hidden="false" customHeight="false" outlineLevel="0" collapsed="false">
      <c r="A151" s="32"/>
      <c r="B151" s="65" t="n">
        <v>74</v>
      </c>
      <c r="C151" s="40" t="s">
        <v>228</v>
      </c>
      <c r="D151" s="94"/>
      <c r="E151" s="94"/>
      <c r="F151" s="95"/>
      <c r="G151" s="6"/>
      <c r="H151" s="7"/>
      <c r="I151" s="7"/>
      <c r="J151" s="7"/>
      <c r="K151" s="9"/>
      <c r="L151" s="3"/>
    </row>
    <row r="152" customFormat="false" ht="15" hidden="false" customHeight="false" outlineLevel="0" collapsed="false">
      <c r="A152" s="32"/>
      <c r="B152" s="65" t="n">
        <v>75</v>
      </c>
      <c r="C152" s="40" t="s">
        <v>229</v>
      </c>
      <c r="D152" s="94"/>
      <c r="E152" s="94"/>
      <c r="F152" s="95"/>
      <c r="G152" s="6"/>
      <c r="H152" s="7"/>
      <c r="I152" s="7"/>
      <c r="J152" s="7"/>
      <c r="K152" s="9"/>
      <c r="L152" s="3"/>
    </row>
    <row r="153" customFormat="false" ht="30" hidden="false" customHeight="false" outlineLevel="0" collapsed="false">
      <c r="A153" s="32"/>
      <c r="B153" s="90" t="n">
        <v>8</v>
      </c>
      <c r="C153" s="34" t="s">
        <v>230</v>
      </c>
      <c r="D153" s="91" t="n">
        <f aca="false">+D154+D161+D162+D163</f>
        <v>0</v>
      </c>
      <c r="E153" s="91" t="n">
        <f aca="false">+E154+E161+E162+E163</f>
        <v>0</v>
      </c>
      <c r="F153" s="92" t="n">
        <f aca="false">+F154+F161+F162+F163</f>
        <v>0</v>
      </c>
      <c r="G153" s="6"/>
      <c r="H153" s="7" t="str">
        <f aca="false">IF(D153=SUM(D154,D161,D162,D163),"OK","ΣΦΑΛΜΑ")</f>
        <v>OK</v>
      </c>
      <c r="I153" s="7" t="str">
        <f aca="false">IF(E153=SUM(E154,E161,E162,E163),"OK","ΣΦΑΛΜΑ")</f>
        <v>OK</v>
      </c>
      <c r="J153" s="7" t="str">
        <f aca="false">IF(F153=SUM(F154,F161,F162,F163),"OK","ΣΦΑΛΜΑ")</f>
        <v>OK</v>
      </c>
      <c r="K153" s="37" t="s">
        <v>231</v>
      </c>
      <c r="L153" s="3"/>
    </row>
    <row r="154" customFormat="false" ht="15" hidden="false" customHeight="false" outlineLevel="0" collapsed="false">
      <c r="A154" s="32"/>
      <c r="B154" s="65" t="n">
        <v>81</v>
      </c>
      <c r="C154" s="40" t="s">
        <v>232</v>
      </c>
      <c r="D154" s="41" t="n">
        <f aca="false">D155+D159+D160</f>
        <v>0</v>
      </c>
      <c r="E154" s="41" t="n">
        <f aca="false">E155+E159+E160</f>
        <v>0</v>
      </c>
      <c r="F154" s="42" t="n">
        <f aca="false">F155+F159+F160</f>
        <v>0</v>
      </c>
      <c r="G154" s="6"/>
      <c r="H154" s="7" t="str">
        <f aca="false">IF(D154=SUM(D155,D159:D160),"OK","ΣΦΑΛΜΑ")</f>
        <v>OK</v>
      </c>
      <c r="I154" s="7" t="str">
        <f aca="false">IF(E154=SUM(E155,E159:E160),"OK","ΣΦΑΛΜΑ")</f>
        <v>OK</v>
      </c>
      <c r="J154" s="7" t="str">
        <f aca="false">IF(F154=SUM(F155,F159:F160),"OK","ΣΦΑΛΜΑ")</f>
        <v>OK</v>
      </c>
      <c r="K154" s="37" t="s">
        <v>233</v>
      </c>
      <c r="L154" s="3"/>
    </row>
    <row r="155" customFormat="false" ht="15" hidden="false" customHeight="false" outlineLevel="0" collapsed="false">
      <c r="A155" s="32"/>
      <c r="B155" s="65" t="n">
        <v>811</v>
      </c>
      <c r="C155" s="40" t="s">
        <v>234</v>
      </c>
      <c r="D155" s="97"/>
      <c r="E155" s="97"/>
      <c r="F155" s="98"/>
      <c r="G155" s="6"/>
      <c r="H155" s="7" t="str">
        <f aca="false">IF(D155&gt;=SUM(D156:D158),"OK","ΣΦΑΛΜΑ")</f>
        <v>OK</v>
      </c>
      <c r="I155" s="7" t="str">
        <f aca="false">IF(E155&gt;=SUM(E156:E158),"OK","ΣΦΑΛΜΑ")</f>
        <v>OK</v>
      </c>
      <c r="J155" s="7" t="str">
        <f aca="false">IF(F155&gt;=SUM(F156:F158),"OK","ΣΦΑΛΜΑ")</f>
        <v>OK</v>
      </c>
      <c r="K155" s="37" t="s">
        <v>235</v>
      </c>
      <c r="L155" s="3"/>
    </row>
    <row r="156" customFormat="false" ht="15" hidden="false" customHeight="false" outlineLevel="0" collapsed="false">
      <c r="A156" s="32"/>
      <c r="B156" s="68" t="n">
        <v>8111</v>
      </c>
      <c r="C156" s="45" t="s">
        <v>169</v>
      </c>
      <c r="D156" s="109"/>
      <c r="E156" s="97"/>
      <c r="F156" s="98"/>
      <c r="G156" s="6"/>
      <c r="H156" s="7"/>
      <c r="I156" s="7"/>
      <c r="J156" s="7"/>
      <c r="K156" s="9"/>
      <c r="L156" s="3"/>
    </row>
    <row r="157" customFormat="false" ht="15" hidden="false" customHeight="false" outlineLevel="0" collapsed="false">
      <c r="A157" s="32"/>
      <c r="B157" s="68" t="n">
        <v>8112</v>
      </c>
      <c r="C157" s="45" t="s">
        <v>236</v>
      </c>
      <c r="D157" s="109"/>
      <c r="E157" s="97"/>
      <c r="F157" s="98"/>
      <c r="G157" s="6"/>
      <c r="H157" s="7"/>
      <c r="I157" s="7"/>
      <c r="J157" s="7"/>
      <c r="K157" s="9"/>
      <c r="L157" s="3"/>
    </row>
    <row r="158" customFormat="false" ht="15" hidden="false" customHeight="false" outlineLevel="0" collapsed="false">
      <c r="A158" s="32"/>
      <c r="B158" s="68" t="n">
        <v>8114</v>
      </c>
      <c r="C158" s="45" t="s">
        <v>237</v>
      </c>
      <c r="D158" s="109"/>
      <c r="E158" s="97"/>
      <c r="F158" s="98"/>
      <c r="G158" s="6"/>
      <c r="H158" s="7"/>
      <c r="I158" s="7"/>
      <c r="J158" s="7"/>
      <c r="K158" s="9"/>
      <c r="L158" s="3"/>
    </row>
    <row r="159" customFormat="false" ht="15" hidden="false" customHeight="false" outlineLevel="0" collapsed="false">
      <c r="A159" s="32"/>
      <c r="B159" s="93" t="n">
        <v>812</v>
      </c>
      <c r="C159" s="40" t="s">
        <v>238</v>
      </c>
      <c r="D159" s="109"/>
      <c r="E159" s="97"/>
      <c r="F159" s="98"/>
      <c r="G159" s="6"/>
      <c r="H159" s="7"/>
      <c r="I159" s="7"/>
      <c r="J159" s="7"/>
      <c r="K159" s="9"/>
      <c r="L159" s="3"/>
    </row>
    <row r="160" customFormat="false" ht="15" hidden="false" customHeight="false" outlineLevel="0" collapsed="false">
      <c r="A160" s="32"/>
      <c r="B160" s="93" t="n">
        <v>813</v>
      </c>
      <c r="C160" s="40" t="s">
        <v>239</v>
      </c>
      <c r="D160" s="109"/>
      <c r="E160" s="97"/>
      <c r="F160" s="98"/>
      <c r="G160" s="6"/>
      <c r="H160" s="7"/>
      <c r="I160" s="7"/>
      <c r="J160" s="7"/>
      <c r="K160" s="9"/>
      <c r="L160" s="3"/>
    </row>
    <row r="161" customFormat="false" ht="15" hidden="false" customHeight="false" outlineLevel="0" collapsed="false">
      <c r="A161" s="32"/>
      <c r="B161" s="65" t="n">
        <v>82</v>
      </c>
      <c r="C161" s="40" t="s">
        <v>240</v>
      </c>
      <c r="D161" s="109"/>
      <c r="E161" s="97"/>
      <c r="F161" s="98"/>
      <c r="G161" s="6"/>
      <c r="H161" s="7"/>
      <c r="I161" s="7"/>
      <c r="J161" s="7"/>
      <c r="K161" s="9"/>
      <c r="L161" s="3"/>
    </row>
    <row r="162" customFormat="false" ht="15" hidden="false" customHeight="false" outlineLevel="0" collapsed="false">
      <c r="A162" s="32"/>
      <c r="B162" s="65" t="n">
        <v>83</v>
      </c>
      <c r="C162" s="40" t="s">
        <v>241</v>
      </c>
      <c r="D162" s="41"/>
      <c r="E162" s="41"/>
      <c r="F162" s="42"/>
      <c r="G162" s="6"/>
      <c r="H162" s="7"/>
      <c r="I162" s="7"/>
      <c r="J162" s="7"/>
      <c r="K162" s="9"/>
      <c r="L162" s="3"/>
    </row>
    <row r="163" customFormat="false" ht="25.5" hidden="false" customHeight="false" outlineLevel="0" collapsed="false">
      <c r="A163" s="32"/>
      <c r="B163" s="65" t="n">
        <v>85</v>
      </c>
      <c r="C163" s="40" t="s">
        <v>242</v>
      </c>
      <c r="D163" s="110"/>
      <c r="E163" s="110"/>
      <c r="F163" s="111"/>
      <c r="G163" s="6"/>
      <c r="H163" s="7" t="str">
        <f aca="false">IF(D163&gt;D164,"OK","ΣΦΑΛΜΑ")</f>
        <v>ΣΦΑΛΜΑ</v>
      </c>
      <c r="I163" s="7" t="str">
        <f aca="false">IF(E163&gt;E164,"OK","ΣΦΑΛΜΑ")</f>
        <v>ΣΦΑΛΜΑ</v>
      </c>
      <c r="J163" s="7" t="str">
        <f aca="false">IF(F163&gt;F164,"OK","ΣΦΑΛΜΑ")</f>
        <v>ΣΦΑΛΜΑ</v>
      </c>
      <c r="K163" s="37" t="s">
        <v>243</v>
      </c>
      <c r="L163" s="3"/>
    </row>
    <row r="164" customFormat="false" ht="38.25" hidden="false" customHeight="false" outlineLevel="0" collapsed="false">
      <c r="A164" s="32"/>
      <c r="B164" s="112" t="s">
        <v>244</v>
      </c>
      <c r="C164" s="113" t="s">
        <v>245</v>
      </c>
      <c r="D164" s="94"/>
      <c r="E164" s="94"/>
      <c r="F164" s="95"/>
      <c r="G164" s="114" t="s">
        <v>246</v>
      </c>
      <c r="H164" s="7"/>
      <c r="I164" s="7"/>
      <c r="J164" s="7"/>
      <c r="K164" s="9"/>
      <c r="L164" s="3"/>
    </row>
    <row r="165" customFormat="false" ht="15" hidden="false" customHeight="false" outlineLevel="0" collapsed="false">
      <c r="A165" s="32"/>
      <c r="B165" s="106" t="n">
        <v>9</v>
      </c>
      <c r="C165" s="115" t="s">
        <v>247</v>
      </c>
      <c r="D165" s="108"/>
      <c r="E165" s="108"/>
      <c r="F165" s="92"/>
      <c r="G165" s="6"/>
      <c r="H165" s="7"/>
      <c r="I165" s="7"/>
      <c r="J165" s="7"/>
      <c r="K165" s="9"/>
      <c r="L165" s="3"/>
    </row>
    <row r="166" customFormat="false" ht="15" hidden="false" customHeight="false" outlineLevel="0" collapsed="false">
      <c r="A166" s="32"/>
      <c r="B166" s="39" t="s">
        <v>248</v>
      </c>
      <c r="C166" s="80" t="s">
        <v>249</v>
      </c>
      <c r="D166" s="116" t="n">
        <f aca="false">D96+D147+D153+D165</f>
        <v>0</v>
      </c>
      <c r="E166" s="117" t="n">
        <f aca="false">E96+E147+E153+E165</f>
        <v>0</v>
      </c>
      <c r="F166" s="118" t="n">
        <f aca="false">F96+F147+F153+F165</f>
        <v>0</v>
      </c>
      <c r="G166" s="71"/>
      <c r="H166" s="7" t="str">
        <f aca="false">IF(D166=SUM(D96,D147,D153,D165),"OK","ΣΦΑΛΜΑ")</f>
        <v>OK</v>
      </c>
      <c r="I166" s="7" t="str">
        <f aca="false">IF(E166=SUM(E96,E147,E153,E165),"OK","ΣΦΑΛΜΑ")</f>
        <v>OK</v>
      </c>
      <c r="J166" s="7" t="str">
        <f aca="false">IF(F166=SUM(F96,F147,F153,F165),"OK","ΣΦΑΛΜΑ")</f>
        <v>OK</v>
      </c>
      <c r="K166" s="37" t="s">
        <v>250</v>
      </c>
      <c r="L166" s="3"/>
    </row>
    <row r="167" customFormat="false" ht="30.75" hidden="false" customHeight="false" outlineLevel="0" collapsed="false">
      <c r="A167" s="32"/>
      <c r="B167" s="84" t="s">
        <v>251</v>
      </c>
      <c r="C167" s="85" t="s">
        <v>252</v>
      </c>
      <c r="D167" s="119" t="n">
        <f aca="false">D166-D163-D165</f>
        <v>0</v>
      </c>
      <c r="E167" s="119" t="n">
        <f aca="false">E166-E163-E165</f>
        <v>0</v>
      </c>
      <c r="F167" s="120" t="n">
        <f aca="false">F166-F163-F165</f>
        <v>0</v>
      </c>
      <c r="G167" s="71"/>
      <c r="H167" s="7" t="str">
        <f aca="false">IF(D167=(D166-D165-D163),"OK","ΣΦΑΛΜΑ")</f>
        <v>OK</v>
      </c>
      <c r="I167" s="7" t="str">
        <f aca="false">IF(E167=(E166-E165-E163),"OK","ΣΦΑΛΜΑ")</f>
        <v>OK</v>
      </c>
      <c r="J167" s="7" t="str">
        <f aca="false">IF(F167=(F166-F165-F163),"OK","ΣΦΑΛΜΑ")</f>
        <v>OK</v>
      </c>
      <c r="K167" s="37" t="s">
        <v>253</v>
      </c>
      <c r="L167" s="3"/>
    </row>
    <row r="168" customFormat="false" ht="15" hidden="false" customHeight="false" outlineLevel="0" collapsed="false">
      <c r="A168" s="32"/>
      <c r="B168" s="4"/>
      <c r="C168" s="4"/>
      <c r="D168" s="4"/>
      <c r="E168" s="4"/>
      <c r="F168" s="4"/>
      <c r="G168" s="6"/>
      <c r="H168" s="7"/>
      <c r="I168" s="7"/>
      <c r="J168" s="7"/>
      <c r="K168" s="9"/>
      <c r="L168" s="3"/>
    </row>
    <row r="169" customFormat="false" ht="15.75" hidden="false" customHeight="false" outlineLevel="0" collapsed="false">
      <c r="A169" s="32"/>
      <c r="B169" s="121" t="s">
        <v>254</v>
      </c>
      <c r="C169" s="4"/>
      <c r="D169" s="4"/>
      <c r="E169" s="4"/>
      <c r="F169" s="4"/>
      <c r="G169" s="6"/>
      <c r="H169" s="7"/>
      <c r="I169" s="7"/>
      <c r="J169" s="7"/>
      <c r="K169" s="9"/>
      <c r="L169" s="3"/>
    </row>
    <row r="170" customFormat="false" ht="15.75" hidden="false" customHeight="false" outlineLevel="0" collapsed="false">
      <c r="A170" s="32"/>
      <c r="B170" s="24" t="s">
        <v>255</v>
      </c>
      <c r="C170" s="24"/>
      <c r="D170" s="24"/>
      <c r="E170" s="24"/>
      <c r="F170" s="89"/>
      <c r="G170" s="6"/>
      <c r="H170" s="7"/>
      <c r="I170" s="7"/>
      <c r="J170" s="7"/>
      <c r="K170" s="9"/>
      <c r="L170" s="3"/>
    </row>
    <row r="171" customFormat="false" ht="65.25" hidden="false" customHeight="false" outlineLevel="0" collapsed="false">
      <c r="A171" s="32"/>
      <c r="B171" s="122"/>
      <c r="C171" s="123"/>
      <c r="D171" s="124" t="s">
        <v>256</v>
      </c>
      <c r="E171" s="125" t="s">
        <v>257</v>
      </c>
      <c r="F171" s="126" t="s">
        <v>18</v>
      </c>
      <c r="G171" s="6"/>
      <c r="H171" s="7"/>
      <c r="I171" s="7"/>
      <c r="J171" s="7"/>
      <c r="K171" s="9"/>
      <c r="L171" s="3"/>
    </row>
    <row r="172" customFormat="false" ht="15.75" hidden="false" customHeight="false" outlineLevel="0" collapsed="false">
      <c r="A172" s="32"/>
      <c r="B172" s="127" t="n">
        <v>1</v>
      </c>
      <c r="C172" s="128" t="s">
        <v>258</v>
      </c>
      <c r="D172" s="129" t="n">
        <f aca="false">D173+D174+D175</f>
        <v>0</v>
      </c>
      <c r="E172" s="129" t="n">
        <f aca="false">E173+E174+E175</f>
        <v>0</v>
      </c>
      <c r="F172" s="130" t="n">
        <f aca="false">F173+F174+F175</f>
        <v>0</v>
      </c>
      <c r="G172" s="71"/>
      <c r="H172" s="7" t="str">
        <f aca="false">IF(D172=SUM(D173:D175),"OK","ΣΦΑΛΜΑ")</f>
        <v>OK</v>
      </c>
      <c r="I172" s="7" t="str">
        <f aca="false">IF(E172=SUM(E173:E175),"OK","ΣΦΑΛΜΑ")</f>
        <v>OK</v>
      </c>
      <c r="J172" s="7" t="str">
        <f aca="false">IF(F172=SUM(F173:F175),"OK","ΣΦΑΛΜΑ")</f>
        <v>OK</v>
      </c>
      <c r="K172" s="37" t="s">
        <v>259</v>
      </c>
      <c r="L172" s="3"/>
    </row>
    <row r="173" customFormat="false" ht="15" hidden="false" customHeight="false" outlineLevel="0" collapsed="false">
      <c r="A173" s="131"/>
      <c r="B173" s="132" t="s">
        <v>260</v>
      </c>
      <c r="C173" s="133" t="s">
        <v>261</v>
      </c>
      <c r="D173" s="134"/>
      <c r="E173" s="134"/>
      <c r="F173" s="135"/>
      <c r="G173" s="71"/>
      <c r="H173" s="7"/>
      <c r="I173" s="7"/>
      <c r="J173" s="7"/>
      <c r="K173" s="9"/>
      <c r="L173" s="3"/>
    </row>
    <row r="174" customFormat="false" ht="15" hidden="false" customHeight="false" outlineLevel="0" collapsed="false">
      <c r="A174" s="3"/>
      <c r="B174" s="132" t="s">
        <v>262</v>
      </c>
      <c r="C174" s="133" t="s">
        <v>263</v>
      </c>
      <c r="D174" s="134"/>
      <c r="E174" s="134"/>
      <c r="F174" s="135"/>
      <c r="G174" s="6"/>
      <c r="H174" s="7"/>
      <c r="I174" s="7"/>
      <c r="J174" s="7"/>
      <c r="K174" s="9"/>
      <c r="L174" s="3"/>
    </row>
    <row r="175" customFormat="false" ht="15" hidden="false" customHeight="false" outlineLevel="0" collapsed="false">
      <c r="A175" s="3"/>
      <c r="B175" s="132" t="s">
        <v>264</v>
      </c>
      <c r="C175" s="133" t="s">
        <v>265</v>
      </c>
      <c r="D175" s="134"/>
      <c r="E175" s="134"/>
      <c r="F175" s="135"/>
      <c r="G175" s="6"/>
      <c r="H175" s="7"/>
      <c r="I175" s="7"/>
      <c r="J175" s="7"/>
      <c r="K175" s="9"/>
      <c r="L175" s="3"/>
    </row>
    <row r="176" customFormat="false" ht="15" hidden="false" customHeight="false" outlineLevel="0" collapsed="false">
      <c r="A176" s="32"/>
      <c r="B176" s="127" t="n">
        <v>2</v>
      </c>
      <c r="C176" s="128" t="s">
        <v>266</v>
      </c>
      <c r="D176" s="129" t="n">
        <f aca="false">D177+D178+D179</f>
        <v>0</v>
      </c>
      <c r="E176" s="129" t="n">
        <f aca="false">E177+E178+E179</f>
        <v>0</v>
      </c>
      <c r="F176" s="130" t="n">
        <f aca="false">F177+F178+F179</f>
        <v>0</v>
      </c>
      <c r="G176" s="6"/>
      <c r="H176" s="7" t="str">
        <f aca="false">IF(D176=SUM(D177:D179),"OK","ΣΦΑΛΜΑ")</f>
        <v>OK</v>
      </c>
      <c r="I176" s="7" t="str">
        <f aca="false">IF(E176=SUM(E177:E179),"OK","ΣΦΑΛΜΑ")</f>
        <v>OK</v>
      </c>
      <c r="J176" s="7" t="str">
        <f aca="false">IF(F176=SUM(F177:F179),"OK","ΣΦΑΛΜΑ")</f>
        <v>OK</v>
      </c>
      <c r="K176" s="37" t="s">
        <v>267</v>
      </c>
      <c r="L176" s="3"/>
    </row>
    <row r="177" customFormat="false" ht="15" hidden="false" customHeight="false" outlineLevel="0" collapsed="false">
      <c r="A177" s="131"/>
      <c r="B177" s="132" t="s">
        <v>268</v>
      </c>
      <c r="C177" s="133" t="s">
        <v>269</v>
      </c>
      <c r="D177" s="134"/>
      <c r="E177" s="134"/>
      <c r="F177" s="135"/>
      <c r="G177" s="6"/>
      <c r="H177" s="7"/>
      <c r="I177" s="7"/>
      <c r="J177" s="7"/>
      <c r="K177" s="9"/>
      <c r="L177" s="3"/>
    </row>
    <row r="178" customFormat="false" ht="15" hidden="false" customHeight="false" outlineLevel="0" collapsed="false">
      <c r="A178" s="38"/>
      <c r="B178" s="132" t="s">
        <v>270</v>
      </c>
      <c r="C178" s="133" t="s">
        <v>271</v>
      </c>
      <c r="D178" s="134"/>
      <c r="E178" s="134"/>
      <c r="F178" s="135"/>
      <c r="G178" s="6"/>
      <c r="H178" s="7"/>
      <c r="I178" s="7"/>
      <c r="J178" s="7"/>
      <c r="K178" s="9"/>
      <c r="L178" s="3"/>
    </row>
    <row r="179" customFormat="false" ht="15" hidden="false" customHeight="false" outlineLevel="0" collapsed="false">
      <c r="A179" s="32"/>
      <c r="B179" s="132" t="s">
        <v>272</v>
      </c>
      <c r="C179" s="133" t="s">
        <v>273</v>
      </c>
      <c r="D179" s="134"/>
      <c r="E179" s="134"/>
      <c r="F179" s="135"/>
      <c r="G179" s="6"/>
      <c r="H179" s="7"/>
      <c r="I179" s="7"/>
      <c r="J179" s="7"/>
      <c r="K179" s="9"/>
      <c r="L179" s="3"/>
    </row>
    <row r="180" customFormat="false" ht="15" hidden="false" customHeight="false" outlineLevel="0" collapsed="false">
      <c r="A180" s="32"/>
      <c r="B180" s="127" t="n">
        <v>3</v>
      </c>
      <c r="C180" s="136" t="s">
        <v>274</v>
      </c>
      <c r="D180" s="137"/>
      <c r="E180" s="137"/>
      <c r="F180" s="138"/>
      <c r="G180" s="6"/>
      <c r="H180" s="7"/>
      <c r="I180" s="7"/>
      <c r="J180" s="7"/>
      <c r="K180" s="9"/>
      <c r="L180" s="3"/>
    </row>
    <row r="181" customFormat="false" ht="15" hidden="false" customHeight="false" outlineLevel="0" collapsed="false">
      <c r="A181" s="32"/>
      <c r="B181" s="127" t="n">
        <v>4</v>
      </c>
      <c r="C181" s="128" t="s">
        <v>275</v>
      </c>
      <c r="D181" s="129" t="n">
        <f aca="false">D182+D183</f>
        <v>0</v>
      </c>
      <c r="E181" s="129" t="n">
        <f aca="false">E182+E183</f>
        <v>0</v>
      </c>
      <c r="F181" s="138" t="n">
        <f aca="false">F182+F183</f>
        <v>0</v>
      </c>
      <c r="G181" s="6"/>
      <c r="H181" s="7" t="str">
        <f aca="false">IF(D181=SUM(D182:D183),"OK","ΣΦΑΛΜΑ")</f>
        <v>OK</v>
      </c>
      <c r="I181" s="7" t="str">
        <f aca="false">IF(E181=SUM(E182:E183),"OK","ΣΦΑΛΜΑ")</f>
        <v>OK</v>
      </c>
      <c r="J181" s="7" t="str">
        <f aca="false">IF(F181=SUM(F182:F183),"OK","ΣΦΑΛΜΑ")</f>
        <v>OK</v>
      </c>
      <c r="K181" s="37" t="s">
        <v>276</v>
      </c>
      <c r="L181" s="3"/>
    </row>
    <row r="182" customFormat="false" ht="15" hidden="false" customHeight="false" outlineLevel="0" collapsed="false">
      <c r="A182" s="38"/>
      <c r="B182" s="139" t="s">
        <v>277</v>
      </c>
      <c r="C182" s="140" t="s">
        <v>278</v>
      </c>
      <c r="D182" s="141"/>
      <c r="E182" s="141"/>
      <c r="F182" s="142"/>
      <c r="G182" s="6"/>
      <c r="H182" s="7"/>
      <c r="I182" s="7"/>
      <c r="J182" s="7"/>
      <c r="K182" s="9"/>
      <c r="L182" s="3"/>
    </row>
    <row r="183" customFormat="false" ht="15" hidden="false" customHeight="false" outlineLevel="0" collapsed="false">
      <c r="A183" s="32"/>
      <c r="B183" s="139" t="s">
        <v>279</v>
      </c>
      <c r="C183" s="140" t="s">
        <v>280</v>
      </c>
      <c r="D183" s="141"/>
      <c r="E183" s="141"/>
      <c r="F183" s="142"/>
      <c r="G183" s="6"/>
      <c r="H183" s="7"/>
      <c r="I183" s="7"/>
      <c r="J183" s="7"/>
      <c r="K183" s="9"/>
      <c r="L183" s="3"/>
    </row>
    <row r="184" customFormat="false" ht="15" hidden="false" customHeight="false" outlineLevel="0" collapsed="false">
      <c r="A184" s="32"/>
      <c r="B184" s="127" t="s">
        <v>281</v>
      </c>
      <c r="C184" s="143" t="s">
        <v>282</v>
      </c>
      <c r="D184" s="137" t="n">
        <f aca="false">D185+D191</f>
        <v>0</v>
      </c>
      <c r="E184" s="137" t="n">
        <f aca="false">E185+E191</f>
        <v>0</v>
      </c>
      <c r="F184" s="138" t="n">
        <f aca="false">F185+F191</f>
        <v>0</v>
      </c>
      <c r="G184" s="6"/>
      <c r="H184" s="7" t="str">
        <f aca="false">IF(D184=SUM(D185:D191),"OK","ΣΦΑΛΜΑ")</f>
        <v>OK</v>
      </c>
      <c r="I184" s="7" t="str">
        <f aca="false">IF(E184=SUM(E185:E191),"OK","ΣΦΑΛΜΑ")</f>
        <v>OK</v>
      </c>
      <c r="J184" s="7" t="str">
        <f aca="false">IF(F184=SUM(F185:F191),"OK","ΣΦΑΛΜΑ")</f>
        <v>OK</v>
      </c>
      <c r="K184" s="37" t="s">
        <v>283</v>
      </c>
      <c r="L184" s="3"/>
    </row>
    <row r="185" customFormat="false" ht="15" hidden="false" customHeight="false" outlineLevel="0" collapsed="false">
      <c r="A185" s="32"/>
      <c r="B185" s="139" t="s">
        <v>284</v>
      </c>
      <c r="C185" s="144" t="s">
        <v>285</v>
      </c>
      <c r="D185" s="145" t="n">
        <f aca="false">D186+D187+D188+D189+D190</f>
        <v>0</v>
      </c>
      <c r="E185" s="145"/>
      <c r="F185" s="146"/>
      <c r="G185" s="6"/>
      <c r="H185" s="7" t="str">
        <f aca="false">IF(D185=D186+D187+D188+D189+D190,"OK","ΣΦΑΛΜΑ")</f>
        <v>OK</v>
      </c>
      <c r="I185" s="7" t="str">
        <f aca="false">IF(E185=E186+E187+E188+E189+E190,"OK","ΣΦΑΛΜΑ")</f>
        <v>OK</v>
      </c>
      <c r="J185" s="7" t="str">
        <f aca="false">IF(F185=F186+F187+F188+F189+F190,"OK","ΣΦΑΛΜΑ")</f>
        <v>OK</v>
      </c>
      <c r="K185" s="37" t="s">
        <v>286</v>
      </c>
      <c r="L185" s="3"/>
    </row>
    <row r="186" customFormat="false" ht="15" hidden="false" customHeight="false" outlineLevel="0" collapsed="false">
      <c r="A186" s="78"/>
      <c r="B186" s="147" t="s">
        <v>287</v>
      </c>
      <c r="C186" s="148" t="s">
        <v>288</v>
      </c>
      <c r="D186" s="149"/>
      <c r="E186" s="149"/>
      <c r="F186" s="150"/>
      <c r="G186" s="6"/>
      <c r="H186" s="7"/>
      <c r="I186" s="7"/>
      <c r="J186" s="7"/>
      <c r="K186" s="9"/>
      <c r="L186" s="3"/>
    </row>
    <row r="187" customFormat="false" ht="15" hidden="false" customHeight="false" outlineLevel="0" collapsed="false">
      <c r="A187" s="78"/>
      <c r="B187" s="147" t="s">
        <v>289</v>
      </c>
      <c r="C187" s="148" t="s">
        <v>290</v>
      </c>
      <c r="D187" s="149"/>
      <c r="E187" s="149"/>
      <c r="F187" s="150"/>
      <c r="G187" s="6"/>
      <c r="H187" s="7"/>
      <c r="I187" s="7"/>
      <c r="J187" s="7"/>
      <c r="K187" s="9"/>
      <c r="L187" s="3"/>
    </row>
    <row r="188" customFormat="false" ht="15" hidden="false" customHeight="false" outlineLevel="0" collapsed="false">
      <c r="A188" s="78"/>
      <c r="B188" s="147" t="s">
        <v>291</v>
      </c>
      <c r="C188" s="148" t="s">
        <v>292</v>
      </c>
      <c r="D188" s="149"/>
      <c r="E188" s="149"/>
      <c r="F188" s="150"/>
      <c r="G188" s="6"/>
      <c r="H188" s="7"/>
      <c r="I188" s="7"/>
      <c r="J188" s="7"/>
      <c r="K188" s="9"/>
      <c r="L188" s="3"/>
    </row>
    <row r="189" customFormat="false" ht="15" hidden="false" customHeight="false" outlineLevel="0" collapsed="false">
      <c r="A189" s="78"/>
      <c r="B189" s="147" t="s">
        <v>293</v>
      </c>
      <c r="C189" s="148" t="s">
        <v>294</v>
      </c>
      <c r="D189" s="149"/>
      <c r="E189" s="149"/>
      <c r="F189" s="150"/>
      <c r="G189" s="6"/>
      <c r="H189" s="7"/>
      <c r="I189" s="7"/>
      <c r="J189" s="7"/>
      <c r="K189" s="9"/>
      <c r="L189" s="3"/>
    </row>
    <row r="190" customFormat="false" ht="15" hidden="false" customHeight="false" outlineLevel="0" collapsed="false">
      <c r="A190" s="78"/>
      <c r="B190" s="147" t="s">
        <v>295</v>
      </c>
      <c r="C190" s="148" t="s">
        <v>296</v>
      </c>
      <c r="D190" s="149"/>
      <c r="E190" s="149"/>
      <c r="F190" s="150"/>
      <c r="G190" s="6"/>
      <c r="H190" s="7"/>
      <c r="I190" s="7"/>
      <c r="J190" s="7"/>
      <c r="K190" s="9"/>
      <c r="L190" s="3"/>
    </row>
    <row r="191" customFormat="false" ht="15" hidden="false" customHeight="false" outlineLevel="0" collapsed="false">
      <c r="A191" s="38"/>
      <c r="B191" s="151" t="s">
        <v>297</v>
      </c>
      <c r="C191" s="152" t="s">
        <v>298</v>
      </c>
      <c r="D191" s="153" t="n">
        <f aca="false">D192+D193+D194+D195</f>
        <v>0</v>
      </c>
      <c r="E191" s="153"/>
      <c r="F191" s="154"/>
      <c r="G191" s="6"/>
      <c r="H191" s="7" t="str">
        <f aca="false">IF(D191=D192+D193+D194+D195,"OK","ΣΦΑΛΜΑ")</f>
        <v>OK</v>
      </c>
      <c r="I191" s="7" t="str">
        <f aca="false">IF(E191=E192+E193+E194+E195,"OK","ΣΦΑΛΜΑ")</f>
        <v>OK</v>
      </c>
      <c r="J191" s="7" t="str">
        <f aca="false">IF(F191=F192+F193+F194+F195,"OK","ΣΦΑΛΜΑ")</f>
        <v>OK</v>
      </c>
      <c r="K191" s="37" t="s">
        <v>299</v>
      </c>
      <c r="L191" s="3"/>
    </row>
    <row r="192" customFormat="false" ht="15" hidden="false" customHeight="false" outlineLevel="0" collapsed="false">
      <c r="A192" s="78"/>
      <c r="B192" s="147" t="s">
        <v>300</v>
      </c>
      <c r="C192" s="148" t="s">
        <v>288</v>
      </c>
      <c r="D192" s="149"/>
      <c r="E192" s="149"/>
      <c r="F192" s="150"/>
      <c r="G192" s="6"/>
      <c r="H192" s="7"/>
      <c r="I192" s="7"/>
      <c r="J192" s="7"/>
      <c r="K192" s="9"/>
      <c r="L192" s="3"/>
    </row>
    <row r="193" customFormat="false" ht="15" hidden="false" customHeight="false" outlineLevel="0" collapsed="false">
      <c r="A193" s="78"/>
      <c r="B193" s="147" t="s">
        <v>301</v>
      </c>
      <c r="C193" s="148" t="s">
        <v>290</v>
      </c>
      <c r="D193" s="149"/>
      <c r="E193" s="149"/>
      <c r="F193" s="150"/>
      <c r="G193" s="6"/>
      <c r="H193" s="7"/>
      <c r="I193" s="7"/>
      <c r="J193" s="7"/>
      <c r="K193" s="9"/>
      <c r="L193" s="3"/>
    </row>
    <row r="194" customFormat="false" ht="15" hidden="false" customHeight="false" outlineLevel="0" collapsed="false">
      <c r="A194" s="78"/>
      <c r="B194" s="147" t="s">
        <v>302</v>
      </c>
      <c r="C194" s="148" t="s">
        <v>292</v>
      </c>
      <c r="D194" s="149"/>
      <c r="E194" s="149"/>
      <c r="F194" s="150"/>
      <c r="G194" s="6"/>
      <c r="H194" s="7"/>
      <c r="I194" s="7"/>
      <c r="J194" s="7"/>
      <c r="K194" s="9"/>
      <c r="L194" s="3"/>
    </row>
    <row r="195" customFormat="false" ht="15" hidden="false" customHeight="false" outlineLevel="0" collapsed="false">
      <c r="A195" s="78"/>
      <c r="B195" s="147" t="s">
        <v>303</v>
      </c>
      <c r="C195" s="148" t="s">
        <v>294</v>
      </c>
      <c r="D195" s="149"/>
      <c r="E195" s="149"/>
      <c r="F195" s="150"/>
      <c r="G195" s="6"/>
      <c r="H195" s="7"/>
      <c r="I195" s="7"/>
      <c r="J195" s="7"/>
      <c r="K195" s="9"/>
      <c r="L195" s="3"/>
    </row>
    <row r="196" customFormat="false" ht="15" hidden="false" customHeight="false" outlineLevel="0" collapsed="false">
      <c r="A196" s="78"/>
      <c r="B196" s="147" t="s">
        <v>304</v>
      </c>
      <c r="C196" s="148" t="s">
        <v>296</v>
      </c>
      <c r="D196" s="149"/>
      <c r="E196" s="149"/>
      <c r="F196" s="150"/>
      <c r="G196" s="6"/>
      <c r="H196" s="7"/>
      <c r="I196" s="7"/>
      <c r="J196" s="7"/>
      <c r="K196" s="9"/>
      <c r="L196" s="3"/>
    </row>
    <row r="197" customFormat="false" ht="15" hidden="false" customHeight="false" outlineLevel="0" collapsed="false">
      <c r="A197" s="38"/>
      <c r="B197" s="139" t="s">
        <v>305</v>
      </c>
      <c r="C197" s="155" t="s">
        <v>306</v>
      </c>
      <c r="D197" s="145" t="n">
        <f aca="false">D198+D200</f>
        <v>0</v>
      </c>
      <c r="E197" s="145" t="n">
        <f aca="false">E198+E200</f>
        <v>0</v>
      </c>
      <c r="F197" s="146" t="n">
        <f aca="false">F198+F200</f>
        <v>0</v>
      </c>
      <c r="G197" s="6"/>
      <c r="H197" s="7" t="str">
        <f aca="false">IF(D197=SUM(D198,D200),"OK","ΣΦΑΛΜΑ")</f>
        <v>OK</v>
      </c>
      <c r="I197" s="7" t="str">
        <f aca="false">IF(E197=SUM(E198,E200),"OK","ΣΦΑΛΜΑ")</f>
        <v>OK</v>
      </c>
      <c r="J197" s="7" t="str">
        <f aca="false">IF(F197=SUM(F198,F200),"OK","ΣΦΑΛΜΑ")</f>
        <v>OK</v>
      </c>
      <c r="K197" s="37" t="s">
        <v>307</v>
      </c>
      <c r="L197" s="3"/>
    </row>
    <row r="198" customFormat="false" ht="15" hidden="false" customHeight="false" outlineLevel="0" collapsed="false">
      <c r="A198" s="32"/>
      <c r="B198" s="139" t="s">
        <v>308</v>
      </c>
      <c r="C198" s="133" t="s">
        <v>309</v>
      </c>
      <c r="D198" s="134"/>
      <c r="E198" s="134"/>
      <c r="F198" s="135"/>
      <c r="G198" s="6"/>
      <c r="H198" s="7" t="str">
        <f aca="false">IF(D198&gt;=D199,"OK","ΣΦΑΛΜΑ")</f>
        <v>OK</v>
      </c>
      <c r="I198" s="7" t="str">
        <f aca="false">IF(E198&gt;=E199,"OK","ΣΦΑΛΜΑ")</f>
        <v>OK</v>
      </c>
      <c r="J198" s="7" t="str">
        <f aca="false">IF(F198&gt;=F199,"OK","ΣΦΑΛΜΑ")</f>
        <v>OK</v>
      </c>
      <c r="K198" s="37" t="s">
        <v>310</v>
      </c>
      <c r="L198" s="3"/>
    </row>
    <row r="199" customFormat="false" ht="25.5" hidden="false" customHeight="false" outlineLevel="0" collapsed="false">
      <c r="A199" s="32"/>
      <c r="B199" s="139" t="s">
        <v>311</v>
      </c>
      <c r="C199" s="156" t="s">
        <v>312</v>
      </c>
      <c r="D199" s="157"/>
      <c r="E199" s="157"/>
      <c r="F199" s="158"/>
      <c r="G199" s="6"/>
      <c r="H199" s="7"/>
      <c r="I199" s="7"/>
      <c r="J199" s="7"/>
      <c r="K199" s="9"/>
      <c r="L199" s="3"/>
    </row>
    <row r="200" customFormat="false" ht="15" hidden="false" customHeight="false" outlineLevel="0" collapsed="false">
      <c r="A200" s="38"/>
      <c r="B200" s="139" t="s">
        <v>313</v>
      </c>
      <c r="C200" s="133" t="s">
        <v>314</v>
      </c>
      <c r="D200" s="134"/>
      <c r="E200" s="134"/>
      <c r="F200" s="135"/>
      <c r="G200" s="6"/>
      <c r="H200" s="7" t="str">
        <f aca="false">IF(D200&gt;=D201,"OK","ΣΦΑΛΜΑ")</f>
        <v>OK</v>
      </c>
      <c r="I200" s="7" t="str">
        <f aca="false">IF(E200&gt;=E201,"OK","ΣΦΑΛΜΑ")</f>
        <v>OK</v>
      </c>
      <c r="J200" s="7" t="str">
        <f aca="false">IF(F200&gt;=F201,"OK","ΣΦΑΛΜΑ")</f>
        <v>OK</v>
      </c>
      <c r="K200" s="37" t="s">
        <v>315</v>
      </c>
      <c r="L200" s="3"/>
    </row>
    <row r="201" customFormat="false" ht="25.5" hidden="false" customHeight="false" outlineLevel="0" collapsed="false">
      <c r="A201" s="38"/>
      <c r="B201" s="159" t="s">
        <v>316</v>
      </c>
      <c r="C201" s="156" t="s">
        <v>312</v>
      </c>
      <c r="D201" s="160"/>
      <c r="E201" s="160"/>
      <c r="F201" s="161"/>
      <c r="G201" s="6"/>
      <c r="H201" s="7"/>
      <c r="I201" s="7"/>
      <c r="J201" s="7"/>
      <c r="K201" s="37"/>
      <c r="L201" s="3"/>
    </row>
    <row r="202" customFormat="false" ht="25.5" hidden="false" customHeight="false" outlineLevel="0" collapsed="false">
      <c r="A202" s="38"/>
      <c r="B202" s="127" t="n">
        <v>6</v>
      </c>
      <c r="C202" s="128" t="s">
        <v>317</v>
      </c>
      <c r="D202" s="129" t="n">
        <f aca="false">D203+D204</f>
        <v>0</v>
      </c>
      <c r="E202" s="129" t="n">
        <f aca="false">E203+E204</f>
        <v>0</v>
      </c>
      <c r="F202" s="138" t="n">
        <f aca="false">F203+F204</f>
        <v>0</v>
      </c>
      <c r="G202" s="6"/>
      <c r="H202" s="7" t="str">
        <f aca="false">IF(D202=SUM(D203:D204),"OK","ΣΦΑΛΜΑ")</f>
        <v>OK</v>
      </c>
      <c r="I202" s="7" t="str">
        <f aca="false">IF(E202=SUM(E203:E204),"OK","ΣΦΑΛΜΑ")</f>
        <v>OK</v>
      </c>
      <c r="J202" s="7" t="str">
        <f aca="false">IF(F202=SUM(F203:F204),"OK","ΣΦΑΛΜΑ")</f>
        <v>OK</v>
      </c>
      <c r="K202" s="37" t="s">
        <v>318</v>
      </c>
      <c r="L202" s="3"/>
    </row>
    <row r="203" customFormat="false" ht="15" hidden="false" customHeight="false" outlineLevel="0" collapsed="false">
      <c r="A203" s="38"/>
      <c r="B203" s="132" t="s">
        <v>319</v>
      </c>
      <c r="C203" s="133" t="s">
        <v>263</v>
      </c>
      <c r="D203" s="160"/>
      <c r="E203" s="160"/>
      <c r="F203" s="161"/>
      <c r="G203" s="6"/>
      <c r="H203" s="7"/>
      <c r="I203" s="7"/>
      <c r="J203" s="7"/>
      <c r="K203" s="37"/>
      <c r="L203" s="3"/>
    </row>
    <row r="204" customFormat="false" ht="15.75" hidden="false" customHeight="false" outlineLevel="0" collapsed="false">
      <c r="A204" s="32"/>
      <c r="B204" s="162" t="s">
        <v>320</v>
      </c>
      <c r="C204" s="163" t="s">
        <v>265</v>
      </c>
      <c r="D204" s="164"/>
      <c r="E204" s="164"/>
      <c r="F204" s="165"/>
      <c r="G204" s="6"/>
      <c r="H204" s="7"/>
      <c r="I204" s="7"/>
      <c r="J204" s="7"/>
      <c r="K204" s="9"/>
      <c r="L204" s="3"/>
    </row>
    <row r="205" customFormat="false" ht="15.75" hidden="false" customHeight="false" outlineLevel="0" collapsed="false">
      <c r="A205" s="32"/>
      <c r="B205" s="4"/>
      <c r="C205" s="4"/>
      <c r="D205" s="4"/>
      <c r="E205" s="4"/>
      <c r="F205" s="4"/>
      <c r="G205" s="6"/>
      <c r="H205" s="7"/>
      <c r="I205" s="7"/>
      <c r="J205" s="7"/>
      <c r="K205" s="9"/>
      <c r="L205" s="3"/>
    </row>
    <row r="206" customFormat="false" ht="15" hidden="false" customHeight="false" outlineLevel="0" collapsed="false">
      <c r="A206" s="32"/>
      <c r="B206" s="166"/>
      <c r="C206" s="167"/>
      <c r="D206" s="168"/>
      <c r="E206" s="169"/>
      <c r="F206" s="169"/>
      <c r="G206" s="6"/>
      <c r="H206" s="7"/>
      <c r="I206" s="7"/>
      <c r="J206" s="7"/>
      <c r="K206" s="9"/>
      <c r="L206" s="3"/>
    </row>
    <row r="207" customFormat="false" ht="15" hidden="false" customHeight="false" outlineLevel="0" collapsed="false">
      <c r="A207" s="32"/>
      <c r="B207" s="170" t="s">
        <v>321</v>
      </c>
      <c r="C207" s="171" t="s">
        <v>321</v>
      </c>
      <c r="D207" s="168"/>
      <c r="E207" s="172" t="s">
        <v>321</v>
      </c>
      <c r="F207" s="172"/>
      <c r="G207" s="6"/>
      <c r="H207" s="7"/>
      <c r="I207" s="7"/>
      <c r="J207" s="7"/>
      <c r="K207" s="9"/>
      <c r="L207" s="3"/>
    </row>
    <row r="208" customFormat="false" ht="15" hidden="false" customHeight="false" outlineLevel="0" collapsed="false">
      <c r="A208" s="32"/>
      <c r="B208" s="173"/>
      <c r="C208" s="173"/>
      <c r="D208" s="168"/>
      <c r="E208" s="174"/>
      <c r="F208" s="174"/>
      <c r="G208" s="6"/>
      <c r="H208" s="7"/>
      <c r="I208" s="7"/>
      <c r="J208" s="7"/>
      <c r="K208" s="9"/>
      <c r="L208" s="3"/>
    </row>
    <row r="209" customFormat="false" ht="15" hidden="false" customHeight="false" outlineLevel="0" collapsed="false">
      <c r="A209" s="32"/>
      <c r="B209" s="175"/>
      <c r="C209" s="175"/>
      <c r="D209" s="176"/>
      <c r="E209" s="177"/>
      <c r="F209" s="177"/>
      <c r="G209" s="6"/>
      <c r="H209" s="7"/>
      <c r="I209" s="7"/>
      <c r="J209" s="7"/>
      <c r="K209" s="9"/>
      <c r="L209" s="3"/>
    </row>
    <row r="210" customFormat="false" ht="15" hidden="false" customHeight="false" outlineLevel="0" collapsed="false">
      <c r="A210" s="32"/>
      <c r="B210" s="175" t="s">
        <v>322</v>
      </c>
      <c r="C210" s="175" t="s">
        <v>323</v>
      </c>
      <c r="D210" s="176"/>
      <c r="E210" s="178" t="s">
        <v>324</v>
      </c>
      <c r="F210" s="178"/>
      <c r="G210" s="6"/>
      <c r="H210" s="7"/>
      <c r="I210" s="7"/>
      <c r="J210" s="7"/>
      <c r="K210" s="9"/>
      <c r="L210" s="3"/>
    </row>
    <row r="211" customFormat="false" ht="15" hidden="false" customHeight="false" outlineLevel="0" collapsed="false">
      <c r="A211" s="3"/>
      <c r="B211" s="179"/>
      <c r="C211" s="180"/>
      <c r="D211" s="176"/>
      <c r="E211" s="181"/>
      <c r="F211" s="181"/>
      <c r="G211" s="6"/>
      <c r="H211" s="7"/>
      <c r="I211" s="7"/>
      <c r="J211" s="7"/>
      <c r="K211" s="9"/>
      <c r="L211" s="3"/>
    </row>
    <row r="212" customFormat="false" ht="15" hidden="false" customHeight="false" outlineLevel="0" collapsed="false">
      <c r="A212" s="131"/>
      <c r="B212" s="182"/>
      <c r="C212" s="183"/>
      <c r="D212" s="176"/>
      <c r="E212" s="184"/>
      <c r="F212" s="184"/>
      <c r="G212" s="6"/>
      <c r="H212" s="7"/>
      <c r="I212" s="7"/>
      <c r="J212" s="7"/>
      <c r="K212" s="9"/>
      <c r="L212" s="3"/>
    </row>
    <row r="213" customFormat="false" ht="15" hidden="false" customHeight="false" outlineLevel="0" collapsed="false">
      <c r="A213" s="131"/>
      <c r="B213" s="182"/>
      <c r="C213" s="183"/>
      <c r="D213" s="176"/>
      <c r="E213" s="184"/>
      <c r="F213" s="184"/>
      <c r="G213" s="6"/>
      <c r="H213" s="7"/>
      <c r="I213" s="7"/>
      <c r="J213" s="7"/>
      <c r="K213" s="9"/>
      <c r="L213" s="3"/>
    </row>
    <row r="214" customFormat="false" ht="15.75" hidden="false" customHeight="false" outlineLevel="0" collapsed="false">
      <c r="A214" s="131"/>
      <c r="B214" s="22" t="s">
        <v>325</v>
      </c>
      <c r="C214" s="185"/>
      <c r="D214" s="186"/>
      <c r="E214" s="187"/>
      <c r="F214" s="187"/>
      <c r="G214" s="6"/>
      <c r="H214" s="7"/>
      <c r="I214" s="7"/>
      <c r="J214" s="7"/>
      <c r="K214" s="9"/>
      <c r="L214" s="3"/>
    </row>
    <row r="215" customFormat="false" ht="15.75" hidden="false" customHeight="false" outlineLevel="0" collapsed="false">
      <c r="A215" s="131"/>
      <c r="B215" s="188" t="s">
        <v>326</v>
      </c>
      <c r="C215" s="186"/>
      <c r="D215" s="186"/>
      <c r="E215" s="187"/>
      <c r="F215" s="187"/>
      <c r="G215" s="6"/>
      <c r="H215" s="7"/>
      <c r="I215" s="7"/>
      <c r="J215" s="7"/>
      <c r="K215" s="9"/>
      <c r="L215" s="3"/>
    </row>
    <row r="216" customFormat="false" ht="39" hidden="false" customHeight="false" outlineLevel="0" collapsed="false">
      <c r="A216" s="131"/>
      <c r="B216" s="189"/>
      <c r="C216" s="190" t="s">
        <v>16</v>
      </c>
      <c r="D216" s="191" t="s">
        <v>17</v>
      </c>
      <c r="E216" s="192" t="s">
        <v>18</v>
      </c>
      <c r="F216" s="193" t="s">
        <v>19</v>
      </c>
      <c r="G216" s="6"/>
      <c r="H216" s="7"/>
      <c r="I216" s="7"/>
      <c r="J216" s="7"/>
      <c r="K216" s="9"/>
      <c r="L216" s="3"/>
    </row>
    <row r="217" customFormat="false" ht="64.5" hidden="false" customHeight="false" outlineLevel="0" collapsed="false">
      <c r="A217" s="131"/>
      <c r="B217" s="189"/>
      <c r="C217" s="190"/>
      <c r="D217" s="194" t="s">
        <v>20</v>
      </c>
      <c r="E217" s="195"/>
      <c r="F217" s="196" t="s">
        <v>327</v>
      </c>
      <c r="G217" s="6"/>
      <c r="H217" s="7"/>
      <c r="I217" s="7"/>
      <c r="J217" s="7"/>
      <c r="K217" s="9"/>
      <c r="L217" s="3"/>
    </row>
    <row r="218" customFormat="false" ht="15.75" hidden="false" customHeight="false" outlineLevel="0" collapsed="false">
      <c r="A218" s="131"/>
      <c r="B218" s="197" t="s">
        <v>328</v>
      </c>
      <c r="C218" s="198" t="s">
        <v>329</v>
      </c>
      <c r="D218" s="199" t="e">
        <f aca="false">SUM(D219:D223)</f>
        <v>#REF!</v>
      </c>
      <c r="E218" s="199" t="e">
        <f aca="false">SUM(E219:E223)</f>
        <v>#REF!</v>
      </c>
      <c r="F218" s="200" t="e">
        <f aca="false">SUM(F219:F223)</f>
        <v>#REF!</v>
      </c>
      <c r="G218" s="6"/>
      <c r="H218" s="7"/>
      <c r="I218" s="7"/>
      <c r="J218" s="7"/>
      <c r="K218" s="9"/>
      <c r="L218" s="3"/>
    </row>
    <row r="219" customFormat="false" ht="15" hidden="false" customHeight="false" outlineLevel="0" collapsed="false">
      <c r="A219" s="131"/>
      <c r="B219" s="201" t="s">
        <v>330</v>
      </c>
      <c r="C219" s="202" t="s">
        <v>331</v>
      </c>
      <c r="D219" s="203"/>
      <c r="E219" s="204"/>
      <c r="F219" s="205"/>
      <c r="G219" s="6"/>
      <c r="H219" s="7"/>
      <c r="I219" s="7"/>
      <c r="J219" s="7"/>
      <c r="K219" s="9"/>
      <c r="L219" s="3"/>
    </row>
    <row r="220" customFormat="false" ht="15" hidden="false" customHeight="false" outlineLevel="0" collapsed="false">
      <c r="A220" s="131"/>
      <c r="B220" s="201" t="s">
        <v>332</v>
      </c>
      <c r="C220" s="202" t="s">
        <v>333</v>
      </c>
      <c r="D220" s="203" t="n">
        <f aca="false">D19</f>
        <v>0</v>
      </c>
      <c r="E220" s="203" t="n">
        <f aca="false">E19</f>
        <v>0</v>
      </c>
      <c r="F220" s="205" t="n">
        <f aca="false">F19</f>
        <v>0</v>
      </c>
      <c r="G220" s="6"/>
      <c r="H220" s="7"/>
      <c r="I220" s="7"/>
      <c r="J220" s="7"/>
      <c r="K220" s="9"/>
      <c r="L220" s="3"/>
    </row>
    <row r="221" customFormat="false" ht="15" hidden="false" customHeight="false" outlineLevel="0" collapsed="false">
      <c r="A221" s="3"/>
      <c r="B221" s="201" t="s">
        <v>334</v>
      </c>
      <c r="C221" s="202" t="s">
        <v>335</v>
      </c>
      <c r="D221" s="203" t="e">
        <f aca="false">D28+#REF!+#REF!+#REF!</f>
        <v>#REF!</v>
      </c>
      <c r="E221" s="203" t="e">
        <f aca="false">E28+#REF!+#REF!+#REF!</f>
        <v>#REF!</v>
      </c>
      <c r="F221" s="205" t="e">
        <f aca="false">F28+#REF!+#REF!+#REF!</f>
        <v>#REF!</v>
      </c>
      <c r="G221" s="6"/>
      <c r="H221" s="7"/>
      <c r="I221" s="7"/>
      <c r="J221" s="7"/>
      <c r="K221" s="9"/>
      <c r="L221" s="3"/>
    </row>
    <row r="222" customFormat="false" ht="15" hidden="false" customHeight="false" outlineLevel="0" collapsed="false">
      <c r="A222" s="206"/>
      <c r="B222" s="201" t="s">
        <v>336</v>
      </c>
      <c r="C222" s="202" t="s">
        <v>337</v>
      </c>
      <c r="D222" s="203" t="e">
        <f aca="false">#REF!+#REF!+#REF!</f>
        <v>#REF!</v>
      </c>
      <c r="E222" s="203" t="e">
        <f aca="false">#REF!+#REF!+#REF!</f>
        <v>#REF!</v>
      </c>
      <c r="F222" s="205" t="e">
        <f aca="false">#REF!+#REF!+#REF!</f>
        <v>#REF!</v>
      </c>
      <c r="G222" s="6"/>
      <c r="H222" s="7"/>
      <c r="I222" s="7"/>
      <c r="J222" s="7"/>
      <c r="K222" s="9"/>
      <c r="L222" s="3"/>
    </row>
    <row r="223" customFormat="false" ht="15" hidden="false" customHeight="false" outlineLevel="0" collapsed="false">
      <c r="A223" s="206"/>
      <c r="B223" s="201" t="s">
        <v>338</v>
      </c>
      <c r="C223" s="202" t="s">
        <v>339</v>
      </c>
      <c r="D223" s="203" t="e">
        <f aca="false">(D16-D19-D28)+(D35-#REF!-#REF!-#REF!-#REF!-#REF!-#REF!)+D64+(D68-D69)+D72</f>
        <v>#REF!</v>
      </c>
      <c r="E223" s="203" t="e">
        <f aca="false">(E16-E19-E28)+(E35-#REF!-#REF!-#REF!-#REF!-#REF!-#REF!)+E64+(E68-E69)+E72</f>
        <v>#REF!</v>
      </c>
      <c r="F223" s="205" t="e">
        <f aca="false">(F16-F19-F28)+(F35-#REF!-#REF!-#REF!-#REF!-#REF!-#REF!)+F64+(F68-F69)+F72</f>
        <v>#REF!</v>
      </c>
      <c r="G223" s="6"/>
      <c r="H223" s="7"/>
      <c r="I223" s="7"/>
      <c r="J223" s="7"/>
      <c r="K223" s="9"/>
      <c r="L223" s="3"/>
    </row>
    <row r="224" customFormat="false" ht="15" hidden="false" customHeight="false" outlineLevel="0" collapsed="false">
      <c r="A224" s="32"/>
      <c r="B224" s="207" t="s">
        <v>340</v>
      </c>
      <c r="C224" s="208" t="s">
        <v>341</v>
      </c>
      <c r="D224" s="209" t="n">
        <f aca="false">SUM(D225:D229)</f>
        <v>0</v>
      </c>
      <c r="E224" s="209" t="n">
        <f aca="false">SUM(E225:E229)</f>
        <v>0</v>
      </c>
      <c r="F224" s="210" t="n">
        <f aca="false">SUM(F225:F229)</f>
        <v>0</v>
      </c>
      <c r="G224" s="6"/>
      <c r="H224" s="7"/>
      <c r="I224" s="7"/>
      <c r="J224" s="7"/>
      <c r="K224" s="9"/>
      <c r="L224" s="3"/>
    </row>
    <row r="225" customFormat="false" ht="15" hidden="false" customHeight="false" outlineLevel="0" collapsed="false">
      <c r="A225" s="32"/>
      <c r="B225" s="201" t="s">
        <v>342</v>
      </c>
      <c r="C225" s="202" t="s">
        <v>343</v>
      </c>
      <c r="D225" s="203" t="n">
        <f aca="false">D97+D156</f>
        <v>0</v>
      </c>
      <c r="E225" s="203" t="n">
        <f aca="false">E97+E156</f>
        <v>0</v>
      </c>
      <c r="F225" s="205" t="n">
        <f aca="false">F97+F156</f>
        <v>0</v>
      </c>
      <c r="G225" s="6"/>
      <c r="H225" s="7"/>
      <c r="I225" s="7"/>
      <c r="J225" s="7"/>
      <c r="K225" s="9"/>
      <c r="L225" s="3"/>
    </row>
    <row r="226" customFormat="false" ht="15" hidden="false" customHeight="false" outlineLevel="0" collapsed="false">
      <c r="A226" s="32"/>
      <c r="B226" s="201" t="s">
        <v>344</v>
      </c>
      <c r="C226" s="202" t="s">
        <v>345</v>
      </c>
      <c r="D226" s="203"/>
      <c r="E226" s="204"/>
      <c r="F226" s="205"/>
      <c r="G226" s="6"/>
      <c r="H226" s="7"/>
      <c r="I226" s="7"/>
      <c r="J226" s="7"/>
      <c r="K226" s="9"/>
      <c r="L226" s="3"/>
    </row>
    <row r="227" customFormat="false" ht="15" hidden="false" customHeight="false" outlineLevel="0" collapsed="false">
      <c r="A227" s="32"/>
      <c r="B227" s="201" t="s">
        <v>346</v>
      </c>
      <c r="C227" s="202" t="s">
        <v>333</v>
      </c>
      <c r="D227" s="203" t="n">
        <f aca="false">D120+D121+D122+D126+D127+D128</f>
        <v>0</v>
      </c>
      <c r="E227" s="203" t="n">
        <f aca="false">E120+E121+E122+E126+E127+E128</f>
        <v>0</v>
      </c>
      <c r="F227" s="205" t="n">
        <f aca="false">F120+F121+F122+F126+F127+F128</f>
        <v>0</v>
      </c>
      <c r="G227" s="6"/>
      <c r="H227" s="7"/>
      <c r="I227" s="7"/>
      <c r="J227" s="7"/>
      <c r="K227" s="9"/>
      <c r="L227" s="3"/>
    </row>
    <row r="228" customFormat="false" ht="15" hidden="false" customHeight="false" outlineLevel="0" collapsed="false">
      <c r="A228" s="32"/>
      <c r="B228" s="201" t="s">
        <v>347</v>
      </c>
      <c r="C228" s="202" t="s">
        <v>348</v>
      </c>
      <c r="D228" s="203" t="n">
        <f aca="false">(D147-D152)</f>
        <v>0</v>
      </c>
      <c r="E228" s="203" t="n">
        <f aca="false">(E147-E152)</f>
        <v>0</v>
      </c>
      <c r="F228" s="205" t="n">
        <f aca="false">(F147-F152)</f>
        <v>0</v>
      </c>
      <c r="G228" s="6"/>
      <c r="H228" s="7"/>
      <c r="I228" s="7"/>
      <c r="J228" s="7"/>
      <c r="K228" s="9"/>
      <c r="L228" s="3"/>
    </row>
    <row r="229" customFormat="false" ht="15" hidden="false" customHeight="false" outlineLevel="0" collapsed="false">
      <c r="A229" s="32"/>
      <c r="B229" s="201" t="s">
        <v>349</v>
      </c>
      <c r="C229" s="211" t="s">
        <v>218</v>
      </c>
      <c r="D229" s="203" t="n">
        <f aca="false">(D96-D97-SUM(D120:D130))+D152+(D153-D156+D165)</f>
        <v>0</v>
      </c>
      <c r="E229" s="203" t="n">
        <f aca="false">(E96-E97-SUM(E120:E130))+E152+(E153-E156-E163)</f>
        <v>0</v>
      </c>
      <c r="F229" s="205" t="n">
        <f aca="false">(F96-F97-SUM(F120:F130))+F152+(F153-F156-F163)</f>
        <v>0</v>
      </c>
      <c r="G229" s="6"/>
      <c r="H229" s="7"/>
      <c r="I229" s="7"/>
      <c r="J229" s="7"/>
      <c r="K229" s="9"/>
      <c r="L229" s="3"/>
    </row>
    <row r="230" customFormat="false" ht="15" hidden="false" customHeight="false" outlineLevel="0" collapsed="false">
      <c r="A230" s="32"/>
      <c r="B230" s="207" t="s">
        <v>350</v>
      </c>
      <c r="C230" s="212" t="s">
        <v>351</v>
      </c>
      <c r="D230" s="209" t="e">
        <f aca="false">D218-D224</f>
        <v>#REF!</v>
      </c>
      <c r="E230" s="209" t="e">
        <f aca="false">E218-E224</f>
        <v>#REF!</v>
      </c>
      <c r="F230" s="210" t="e">
        <f aca="false">F218-F224</f>
        <v>#REF!</v>
      </c>
      <c r="G230" s="6"/>
      <c r="H230" s="7"/>
      <c r="I230" s="7"/>
      <c r="J230" s="7"/>
      <c r="K230" s="9"/>
      <c r="L230" s="3"/>
    </row>
    <row r="231" customFormat="false" ht="15" hidden="false" customHeight="false" outlineLevel="0" collapsed="false">
      <c r="A231" s="32"/>
      <c r="B231" s="213" t="s">
        <v>352</v>
      </c>
      <c r="C231" s="212" t="s">
        <v>353</v>
      </c>
      <c r="D231" s="214" t="e">
        <f aca="false">-D230</f>
        <v>#REF!</v>
      </c>
      <c r="E231" s="214" t="e">
        <f aca="false">-E230</f>
        <v>#REF!</v>
      </c>
      <c r="F231" s="215" t="e">
        <f aca="false">-F230</f>
        <v>#REF!</v>
      </c>
      <c r="G231" s="6"/>
      <c r="H231" s="7"/>
      <c r="I231" s="7"/>
      <c r="J231" s="7"/>
      <c r="K231" s="9"/>
      <c r="L231" s="3"/>
    </row>
    <row r="232" customFormat="false" ht="15" hidden="false" customHeight="false" outlineLevel="0" collapsed="false">
      <c r="A232" s="32"/>
      <c r="B232" s="216" t="s">
        <v>354</v>
      </c>
      <c r="C232" s="211" t="s">
        <v>355</v>
      </c>
      <c r="D232" s="217" t="n">
        <f aca="false">D172</f>
        <v>0</v>
      </c>
      <c r="E232" s="217" t="n">
        <f aca="false">-(F172-E172)</f>
        <v>0</v>
      </c>
      <c r="F232" s="218" t="n">
        <f aca="false">-(F172-D172)</f>
        <v>0</v>
      </c>
      <c r="G232" s="6"/>
      <c r="H232" s="7"/>
      <c r="I232" s="7"/>
      <c r="J232" s="7"/>
      <c r="K232" s="9"/>
      <c r="L232" s="3"/>
    </row>
    <row r="233" customFormat="false" ht="15" hidden="false" customHeight="false" outlineLevel="0" collapsed="false">
      <c r="A233" s="32"/>
      <c r="B233" s="216" t="s">
        <v>356</v>
      </c>
      <c r="C233" s="211" t="s">
        <v>357</v>
      </c>
      <c r="D233" s="217" t="n">
        <f aca="false">D234+D235</f>
        <v>0</v>
      </c>
      <c r="E233" s="217" t="n">
        <f aca="false">E234+E235</f>
        <v>0</v>
      </c>
      <c r="F233" s="218" t="n">
        <f aca="false">F234+F235</f>
        <v>0</v>
      </c>
      <c r="G233" s="6"/>
      <c r="H233" s="7"/>
      <c r="I233" s="7"/>
      <c r="J233" s="7"/>
      <c r="K233" s="9"/>
      <c r="L233" s="3"/>
    </row>
    <row r="234" customFormat="false" ht="15" hidden="false" customHeight="false" outlineLevel="0" collapsed="false">
      <c r="A234" s="32"/>
      <c r="B234" s="216" t="s">
        <v>358</v>
      </c>
      <c r="C234" s="211" t="s">
        <v>359</v>
      </c>
      <c r="D234" s="217"/>
      <c r="E234" s="219"/>
      <c r="F234" s="218"/>
      <c r="G234" s="6"/>
      <c r="H234" s="7"/>
      <c r="I234" s="7"/>
      <c r="J234" s="7"/>
      <c r="K234" s="9"/>
      <c r="L234" s="3"/>
    </row>
    <row r="235" customFormat="false" ht="15" hidden="false" customHeight="false" outlineLevel="0" collapsed="false">
      <c r="A235" s="32"/>
      <c r="B235" s="216" t="s">
        <v>360</v>
      </c>
      <c r="C235" s="211" t="s">
        <v>361</v>
      </c>
      <c r="D235" s="217"/>
      <c r="E235" s="219"/>
      <c r="F235" s="218"/>
      <c r="G235" s="6"/>
      <c r="H235" s="7"/>
      <c r="I235" s="7"/>
      <c r="J235" s="7"/>
      <c r="K235" s="9"/>
      <c r="L235" s="3"/>
    </row>
    <row r="236" customFormat="false" ht="15" hidden="false" customHeight="false" outlineLevel="0" collapsed="false">
      <c r="A236" s="32"/>
      <c r="B236" s="216" t="s">
        <v>362</v>
      </c>
      <c r="C236" s="211" t="s">
        <v>363</v>
      </c>
      <c r="D236" s="217" t="n">
        <f aca="false">D237+D238</f>
        <v>0</v>
      </c>
      <c r="E236" s="217" t="n">
        <f aca="false">E237+E238</f>
        <v>0</v>
      </c>
      <c r="F236" s="218" t="n">
        <f aca="false">F237+F238</f>
        <v>0</v>
      </c>
      <c r="G236" s="6"/>
      <c r="H236" s="7"/>
      <c r="I236" s="7"/>
      <c r="J236" s="7"/>
      <c r="K236" s="9"/>
      <c r="L236" s="3"/>
    </row>
    <row r="237" customFormat="false" ht="15" hidden="false" customHeight="false" outlineLevel="0" collapsed="false">
      <c r="A237" s="32"/>
      <c r="B237" s="216" t="s">
        <v>364</v>
      </c>
      <c r="C237" s="211" t="s">
        <v>365</v>
      </c>
      <c r="D237" s="217"/>
      <c r="E237" s="219"/>
      <c r="F237" s="218"/>
      <c r="G237" s="6"/>
      <c r="H237" s="7"/>
      <c r="I237" s="7"/>
      <c r="J237" s="7"/>
      <c r="K237" s="9"/>
      <c r="L237" s="3"/>
    </row>
    <row r="238" customFormat="false" ht="15" hidden="false" customHeight="false" outlineLevel="0" collapsed="false">
      <c r="A238" s="32"/>
      <c r="B238" s="216" t="s">
        <v>366</v>
      </c>
      <c r="C238" s="211" t="s">
        <v>367</v>
      </c>
      <c r="D238" s="217"/>
      <c r="E238" s="219"/>
      <c r="F238" s="218"/>
      <c r="G238" s="6"/>
      <c r="H238" s="7"/>
      <c r="I238" s="7"/>
      <c r="J238" s="7"/>
      <c r="K238" s="9"/>
      <c r="L238" s="3"/>
    </row>
    <row r="239" customFormat="false" ht="15" hidden="false" customHeight="false" outlineLevel="0" collapsed="false">
      <c r="A239" s="32"/>
      <c r="B239" s="216" t="s">
        <v>368</v>
      </c>
      <c r="C239" s="211" t="s">
        <v>369</v>
      </c>
      <c r="D239" s="217" t="n">
        <f aca="false">D240+D241</f>
        <v>0</v>
      </c>
      <c r="E239" s="217" t="n">
        <f aca="false">E240+E241</f>
        <v>0</v>
      </c>
      <c r="F239" s="218" t="n">
        <f aca="false">F240+F241</f>
        <v>0</v>
      </c>
      <c r="G239" s="6"/>
      <c r="H239" s="7"/>
      <c r="I239" s="7"/>
      <c r="J239" s="7"/>
      <c r="K239" s="9"/>
      <c r="L239" s="3"/>
    </row>
    <row r="240" customFormat="false" ht="15" hidden="false" customHeight="false" outlineLevel="0" collapsed="false">
      <c r="A240" s="32"/>
      <c r="B240" s="216" t="s">
        <v>370</v>
      </c>
      <c r="C240" s="211" t="s">
        <v>359</v>
      </c>
      <c r="D240" s="217"/>
      <c r="E240" s="219"/>
      <c r="F240" s="218"/>
      <c r="G240" s="6"/>
      <c r="H240" s="7"/>
      <c r="I240" s="7"/>
      <c r="J240" s="7"/>
      <c r="K240" s="9"/>
      <c r="L240" s="3"/>
    </row>
    <row r="241" customFormat="false" ht="15" hidden="false" customHeight="false" outlineLevel="0" collapsed="false">
      <c r="A241" s="32"/>
      <c r="B241" s="216" t="s">
        <v>371</v>
      </c>
      <c r="C241" s="211" t="s">
        <v>361</v>
      </c>
      <c r="D241" s="217"/>
      <c r="E241" s="219"/>
      <c r="F241" s="218"/>
      <c r="G241" s="6"/>
      <c r="H241" s="7"/>
      <c r="I241" s="7"/>
      <c r="J241" s="7"/>
      <c r="K241" s="9"/>
      <c r="L241" s="3"/>
    </row>
    <row r="242" customFormat="false" ht="15" hidden="false" customHeight="false" outlineLevel="0" collapsed="false">
      <c r="A242" s="32"/>
      <c r="B242" s="216" t="s">
        <v>372</v>
      </c>
      <c r="C242" s="211" t="s">
        <v>373</v>
      </c>
      <c r="D242" s="217" t="n">
        <f aca="false">D243+D244</f>
        <v>0</v>
      </c>
      <c r="E242" s="217" t="n">
        <f aca="false">E243+E244</f>
        <v>0</v>
      </c>
      <c r="F242" s="218" t="n">
        <f aca="false">F243+F244</f>
        <v>0</v>
      </c>
      <c r="G242" s="6"/>
      <c r="H242" s="7"/>
      <c r="I242" s="7"/>
      <c r="J242" s="7"/>
      <c r="K242" s="9"/>
      <c r="L242" s="3"/>
    </row>
    <row r="243" customFormat="false" ht="15" hidden="false" customHeight="false" outlineLevel="0" collapsed="false">
      <c r="A243" s="32"/>
      <c r="B243" s="216" t="s">
        <v>374</v>
      </c>
      <c r="C243" s="211" t="s">
        <v>375</v>
      </c>
      <c r="D243" s="217" t="n">
        <f aca="false">D69</f>
        <v>0</v>
      </c>
      <c r="E243" s="217" t="n">
        <f aca="false">E69</f>
        <v>0</v>
      </c>
      <c r="F243" s="218" t="n">
        <f aca="false">F69</f>
        <v>0</v>
      </c>
      <c r="G243" s="6"/>
      <c r="H243" s="7"/>
      <c r="I243" s="7"/>
      <c r="J243" s="7"/>
      <c r="K243" s="9"/>
      <c r="L243" s="3"/>
    </row>
    <row r="244" customFormat="false" ht="15" hidden="false" customHeight="false" outlineLevel="0" collapsed="false">
      <c r="A244" s="32"/>
      <c r="B244" s="216" t="s">
        <v>376</v>
      </c>
      <c r="C244" s="211" t="s">
        <v>377</v>
      </c>
      <c r="D244" s="217" t="n">
        <f aca="false">-(D123+D124+D125+D129+D130)</f>
        <v>0</v>
      </c>
      <c r="E244" s="217" t="n">
        <f aca="false">-(E123+E124+E125+E129+E130)</f>
        <v>0</v>
      </c>
      <c r="F244" s="218" t="n">
        <f aca="false">-(F123+F124+F125+F129+F130)</f>
        <v>0</v>
      </c>
      <c r="G244" s="6"/>
      <c r="H244" s="7"/>
      <c r="I244" s="7"/>
      <c r="J244" s="7"/>
      <c r="K244" s="9"/>
      <c r="L244" s="3"/>
    </row>
    <row r="245" customFormat="false" ht="15" hidden="false" customHeight="false" outlineLevel="0" collapsed="false">
      <c r="A245" s="32"/>
      <c r="B245" s="216" t="s">
        <v>378</v>
      </c>
      <c r="C245" s="220" t="s">
        <v>379</v>
      </c>
      <c r="D245" s="221" t="e">
        <f aca="false">(D231-D233-D236-D239-D242)-D232</f>
        <v>#REF!</v>
      </c>
      <c r="E245" s="221" t="e">
        <f aca="false">(E231-E233-E236-E239-E242)-E232</f>
        <v>#REF!</v>
      </c>
      <c r="F245" s="222" t="e">
        <f aca="false">(F231-F233-F236-F239-F242)-F232</f>
        <v>#REF!</v>
      </c>
      <c r="G245" s="6"/>
      <c r="H245" s="7"/>
      <c r="I245" s="7"/>
      <c r="J245" s="7"/>
      <c r="K245" s="9"/>
      <c r="L245" s="3"/>
    </row>
    <row r="246" customFormat="false" ht="15" hidden="false" customHeight="false" outlineLevel="0" collapsed="false">
      <c r="A246" s="32"/>
      <c r="B246" s="216" t="s">
        <v>380</v>
      </c>
      <c r="C246" s="223" t="s">
        <v>381</v>
      </c>
      <c r="D246" s="224"/>
      <c r="E246" s="225"/>
      <c r="F246" s="226"/>
      <c r="G246" s="6"/>
      <c r="H246" s="7"/>
      <c r="I246" s="7"/>
      <c r="J246" s="7"/>
      <c r="K246" s="9"/>
      <c r="L246" s="3"/>
    </row>
    <row r="247" customFormat="false" ht="15" hidden="false" customHeight="false" outlineLevel="0" collapsed="false">
      <c r="A247" s="32"/>
      <c r="B247" s="216" t="s">
        <v>382</v>
      </c>
      <c r="C247" s="223" t="s">
        <v>383</v>
      </c>
      <c r="D247" s="224"/>
      <c r="E247" s="225"/>
      <c r="F247" s="226"/>
      <c r="G247" s="6"/>
      <c r="H247" s="7"/>
      <c r="I247" s="7"/>
      <c r="J247" s="7"/>
      <c r="K247" s="9"/>
      <c r="L247" s="3"/>
    </row>
    <row r="248" customFormat="false" ht="15" hidden="false" customHeight="false" outlineLevel="0" collapsed="false">
      <c r="A248" s="32"/>
      <c r="B248" s="216" t="s">
        <v>384</v>
      </c>
      <c r="C248" s="223" t="s">
        <v>385</v>
      </c>
      <c r="D248" s="224"/>
      <c r="E248" s="225" t="n">
        <f aca="false">E172-F172-E167+E91</f>
        <v>0</v>
      </c>
      <c r="F248" s="226" t="n">
        <f aca="false">D172-F172-F167+F91</f>
        <v>0</v>
      </c>
      <c r="G248" s="6"/>
      <c r="H248" s="7"/>
      <c r="I248" s="7"/>
      <c r="J248" s="7"/>
      <c r="K248" s="9"/>
      <c r="L248" s="3"/>
    </row>
    <row r="249" customFormat="false" ht="15" hidden="false" customHeight="false" outlineLevel="0" collapsed="false">
      <c r="A249" s="32"/>
      <c r="B249" s="216" t="s">
        <v>386</v>
      </c>
      <c r="C249" s="223" t="s">
        <v>357</v>
      </c>
      <c r="D249" s="224"/>
      <c r="E249" s="225" t="n">
        <f aca="false">E177+E178-F177-F178</f>
        <v>0</v>
      </c>
      <c r="F249" s="226" t="n">
        <f aca="false">D177+D178-F177-F178</f>
        <v>0</v>
      </c>
      <c r="G249" s="6"/>
      <c r="H249" s="7"/>
      <c r="I249" s="7"/>
      <c r="J249" s="7"/>
      <c r="K249" s="9"/>
      <c r="L249" s="3"/>
    </row>
    <row r="250" customFormat="false" ht="15" hidden="false" customHeight="false" outlineLevel="0" collapsed="false">
      <c r="A250" s="32"/>
      <c r="B250" s="216" t="s">
        <v>387</v>
      </c>
      <c r="C250" s="223" t="s">
        <v>388</v>
      </c>
      <c r="D250" s="224"/>
      <c r="E250" s="225" t="n">
        <f aca="false">E180-F180</f>
        <v>0</v>
      </c>
      <c r="F250" s="226" t="n">
        <f aca="false">D180-F180</f>
        <v>0</v>
      </c>
      <c r="G250" s="6"/>
      <c r="H250" s="7"/>
      <c r="I250" s="7"/>
      <c r="J250" s="7"/>
      <c r="K250" s="9"/>
      <c r="L250" s="3"/>
    </row>
    <row r="251" customFormat="false" ht="15" hidden="false" customHeight="false" outlineLevel="0" collapsed="false">
      <c r="A251" s="32"/>
      <c r="B251" s="216" t="s">
        <v>389</v>
      </c>
      <c r="C251" s="223" t="s">
        <v>369</v>
      </c>
      <c r="D251" s="224"/>
      <c r="E251" s="225" t="n">
        <f aca="false">E179-F179+E152</f>
        <v>0</v>
      </c>
      <c r="F251" s="226" t="n">
        <f aca="false">D179-F179+F152</f>
        <v>0</v>
      </c>
      <c r="G251" s="6"/>
      <c r="H251" s="7"/>
      <c r="I251" s="7"/>
      <c r="J251" s="7"/>
      <c r="K251" s="9"/>
      <c r="L251" s="3"/>
    </row>
    <row r="252" customFormat="false" ht="15.75" hidden="false" customHeight="false" outlineLevel="0" collapsed="false">
      <c r="A252" s="32"/>
      <c r="B252" s="227" t="s">
        <v>390</v>
      </c>
      <c r="C252" s="228" t="s">
        <v>391</v>
      </c>
      <c r="D252" s="229"/>
      <c r="E252" s="230" t="n">
        <f aca="false">E181-F181+E69-E123-E124-E125-E129-E130</f>
        <v>0</v>
      </c>
      <c r="F252" s="231" t="n">
        <f aca="false">D181-F181+F69-F123-F124-F125-F129-F130</f>
        <v>0</v>
      </c>
      <c r="G252" s="6"/>
      <c r="H252" s="7"/>
      <c r="I252" s="7"/>
      <c r="J252" s="7"/>
      <c r="K252" s="9"/>
      <c r="L252" s="3"/>
    </row>
    <row r="253" customFormat="false" ht="15.75" hidden="false" customHeight="false" outlineLevel="0" collapsed="false">
      <c r="A253" s="32"/>
      <c r="B253" s="232" t="s">
        <v>392</v>
      </c>
      <c r="C253" s="223" t="s">
        <v>385</v>
      </c>
      <c r="D253" s="233"/>
      <c r="E253" s="234" t="n">
        <f aca="false">E172-F172-E232</f>
        <v>0</v>
      </c>
      <c r="F253" s="235" t="n">
        <f aca="false">D172-F172-F232</f>
        <v>0</v>
      </c>
      <c r="G253" s="6"/>
      <c r="H253" s="7"/>
      <c r="I253" s="7"/>
      <c r="J253" s="7"/>
      <c r="K253" s="9"/>
      <c r="L253" s="3"/>
    </row>
    <row r="254" customFormat="false" ht="15" hidden="false" customHeight="false" outlineLevel="0" collapsed="false">
      <c r="A254" s="32"/>
      <c r="B254" s="232" t="s">
        <v>393</v>
      </c>
      <c r="C254" s="223" t="s">
        <v>357</v>
      </c>
      <c r="D254" s="233"/>
      <c r="E254" s="234" t="n">
        <f aca="false">E177+E178-F177-F178-E233</f>
        <v>0</v>
      </c>
      <c r="F254" s="235" t="n">
        <f aca="false">D177+D178-F177-F178-F233</f>
        <v>0</v>
      </c>
      <c r="G254" s="6"/>
      <c r="H254" s="7"/>
      <c r="I254" s="7"/>
      <c r="J254" s="7"/>
      <c r="K254" s="9"/>
      <c r="L254" s="3"/>
    </row>
    <row r="255" customFormat="false" ht="15" hidden="false" customHeight="false" outlineLevel="0" collapsed="false">
      <c r="A255" s="32"/>
      <c r="B255" s="232" t="s">
        <v>394</v>
      </c>
      <c r="C255" s="223" t="s">
        <v>388</v>
      </c>
      <c r="D255" s="233"/>
      <c r="E255" s="234" t="n">
        <f aca="false">E180-F180-E236</f>
        <v>0</v>
      </c>
      <c r="F255" s="235" t="n">
        <f aca="false">D180-F180-F236</f>
        <v>0</v>
      </c>
      <c r="G255" s="6"/>
      <c r="H255" s="7"/>
      <c r="I255" s="7"/>
      <c r="J255" s="7"/>
      <c r="K255" s="9"/>
      <c r="L255" s="3"/>
    </row>
    <row r="256" customFormat="false" ht="15" hidden="false" customHeight="false" outlineLevel="0" collapsed="false">
      <c r="A256" s="32"/>
      <c r="B256" s="232" t="s">
        <v>395</v>
      </c>
      <c r="C256" s="223" t="s">
        <v>369</v>
      </c>
      <c r="D256" s="233"/>
      <c r="E256" s="234" t="n">
        <f aca="false">E179-F179-E239</f>
        <v>0</v>
      </c>
      <c r="F256" s="235" t="n">
        <f aca="false">D179-F179-F239</f>
        <v>0</v>
      </c>
      <c r="G256" s="6"/>
      <c r="H256" s="7"/>
      <c r="I256" s="7"/>
      <c r="J256" s="7"/>
      <c r="K256" s="9"/>
      <c r="L256" s="3"/>
    </row>
    <row r="257" customFormat="false" ht="15.75" hidden="false" customHeight="false" outlineLevel="0" collapsed="false">
      <c r="A257" s="32"/>
      <c r="B257" s="227" t="s">
        <v>396</v>
      </c>
      <c r="C257" s="228" t="s">
        <v>391</v>
      </c>
      <c r="D257" s="229"/>
      <c r="E257" s="230" t="n">
        <f aca="false">E181-F181+E242</f>
        <v>0</v>
      </c>
      <c r="F257" s="231" t="n">
        <f aca="false">D181-F181+F242</f>
        <v>0</v>
      </c>
      <c r="G257" s="6"/>
      <c r="H257" s="7"/>
      <c r="I257" s="7"/>
      <c r="J257" s="7"/>
      <c r="K257" s="9"/>
      <c r="L257" s="3"/>
    </row>
    <row r="258" customFormat="false" ht="15.75" hidden="false" customHeight="false" outlineLevel="0" collapsed="false">
      <c r="A258" s="32"/>
      <c r="B258" s="216" t="s">
        <v>397</v>
      </c>
      <c r="C258" s="223" t="s">
        <v>398</v>
      </c>
      <c r="D258" s="224" t="n">
        <f aca="false">D235+D238+D241+D243</f>
        <v>0</v>
      </c>
      <c r="E258" s="224" t="n">
        <f aca="false">E235+E238+E241+E243</f>
        <v>0</v>
      </c>
      <c r="F258" s="236" t="n">
        <f aca="false">F235+F238+F241+F243</f>
        <v>0</v>
      </c>
      <c r="G258" s="6"/>
      <c r="H258" s="7"/>
      <c r="I258" s="7"/>
      <c r="J258" s="7"/>
      <c r="K258" s="9"/>
      <c r="L258" s="3"/>
    </row>
    <row r="259" customFormat="false" ht="15" hidden="false" customHeight="false" outlineLevel="0" collapsed="false">
      <c r="A259" s="32"/>
      <c r="B259" s="216" t="s">
        <v>399</v>
      </c>
      <c r="C259" s="223" t="s">
        <v>400</v>
      </c>
      <c r="D259" s="224" t="e">
        <f aca="false">(D258+D218)-D91</f>
        <v>#REF!</v>
      </c>
      <c r="E259" s="224" t="e">
        <f aca="false">(E258+E218)-E91</f>
        <v>#REF!</v>
      </c>
      <c r="F259" s="236" t="e">
        <f aca="false">(F258+F218)-F91</f>
        <v>#REF!</v>
      </c>
      <c r="G259" s="6"/>
      <c r="H259" s="7"/>
      <c r="I259" s="7"/>
      <c r="J259" s="7"/>
      <c r="K259" s="9"/>
      <c r="L259" s="3"/>
    </row>
    <row r="260" customFormat="false" ht="15" hidden="false" customHeight="false" outlineLevel="0" collapsed="false">
      <c r="A260" s="32"/>
      <c r="B260" s="216" t="s">
        <v>401</v>
      </c>
      <c r="C260" s="223" t="s">
        <v>402</v>
      </c>
      <c r="D260" s="224" t="n">
        <f aca="false">-(D234+D237+D240+D244)</f>
        <v>0</v>
      </c>
      <c r="E260" s="224" t="n">
        <f aca="false">-(E234+E237+E240+E244)</f>
        <v>0</v>
      </c>
      <c r="F260" s="236" t="n">
        <f aca="false">-(F234+F237+F240+F244)</f>
        <v>0</v>
      </c>
      <c r="G260" s="6"/>
      <c r="H260" s="7"/>
      <c r="I260" s="7"/>
      <c r="J260" s="7"/>
      <c r="K260" s="9"/>
      <c r="L260" s="3"/>
    </row>
    <row r="261" customFormat="false" ht="15.75" hidden="false" customHeight="false" outlineLevel="0" collapsed="false">
      <c r="A261" s="32"/>
      <c r="B261" s="227" t="s">
        <v>403</v>
      </c>
      <c r="C261" s="228" t="s">
        <v>404</v>
      </c>
      <c r="D261" s="229" t="n">
        <f aca="false">(D260+D224)-D166</f>
        <v>0</v>
      </c>
      <c r="E261" s="229" t="n">
        <f aca="false">(E260+E224)-E167</f>
        <v>0</v>
      </c>
      <c r="F261" s="237" t="n">
        <f aca="false">(F260+F224)-F167</f>
        <v>0</v>
      </c>
      <c r="G261" s="6"/>
      <c r="H261" s="7"/>
      <c r="I261" s="7"/>
      <c r="J261" s="7"/>
      <c r="K261" s="9"/>
      <c r="L261" s="3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2">
    <mergeCell ref="C2:F2"/>
    <mergeCell ref="B14:B15"/>
    <mergeCell ref="C14:C15"/>
    <mergeCell ref="B94:B95"/>
    <mergeCell ref="C94:C95"/>
    <mergeCell ref="E207:F207"/>
    <mergeCell ref="E208:F208"/>
    <mergeCell ref="E209:F209"/>
    <mergeCell ref="E210:F210"/>
    <mergeCell ref="E211:F211"/>
    <mergeCell ref="B216:B217"/>
    <mergeCell ref="C216:C217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261"/>
  <sheetViews>
    <sheetView showFormulas="false" showGridLines="true" showRowColHeaders="true" showZeros="true" rightToLeft="false" tabSelected="false" showOutlineSymbols="true" defaultGridColor="true" view="normal" topLeftCell="A1" colorId="64" zoomScale="89" zoomScaleNormal="89" zoomScalePageLayoutView="100" workbookViewId="0">
      <selection pane="topLeft" activeCell="G10" activeCellId="0" sqref="G10"/>
    </sheetView>
  </sheetViews>
  <sheetFormatPr defaultRowHeight="15" zeroHeight="false" outlineLevelRow="0" outlineLevelCol="0"/>
  <cols>
    <col collapsed="false" customWidth="true" hidden="false" outlineLevel="0" max="1" min="1" style="1" width="4.57"/>
    <col collapsed="false" customWidth="true" hidden="false" outlineLevel="0" max="2" min="2" style="1" width="13.02"/>
    <col collapsed="false" customWidth="true" hidden="false" outlineLevel="0" max="3" min="3" style="1" width="56.28"/>
    <col collapsed="false" customWidth="true" hidden="false" outlineLevel="0" max="4" min="4" style="1" width="16"/>
    <col collapsed="false" customWidth="true" hidden="false" outlineLevel="0" max="5" min="5" style="1" width="13.29"/>
    <col collapsed="false" customWidth="true" hidden="false" outlineLevel="0" max="6" min="6" style="1" width="17.59"/>
    <col collapsed="false" customWidth="true" hidden="false" outlineLevel="0" max="7" min="7" style="2" width="15.29"/>
    <col collapsed="false" customWidth="true" hidden="false" outlineLevel="0" max="12" min="8" style="1" width="9.13"/>
    <col collapsed="false" customWidth="true" hidden="false" outlineLevel="0" max="1025" min="13" style="0" width="8.67"/>
  </cols>
  <sheetData>
    <row r="1" customFormat="false" ht="15" hidden="false" customHeight="false" outlineLevel="0" collapsed="false">
      <c r="A1" s="3"/>
      <c r="B1" s="4"/>
      <c r="C1" s="4"/>
      <c r="D1" s="4"/>
      <c r="E1" s="4"/>
      <c r="F1" s="5"/>
      <c r="G1" s="6"/>
      <c r="H1" s="7"/>
      <c r="I1" s="7" t="s">
        <v>0</v>
      </c>
      <c r="J1" s="8" t="s">
        <v>405</v>
      </c>
      <c r="K1" s="9"/>
      <c r="L1" s="3"/>
    </row>
    <row r="2" customFormat="false" ht="18.75" hidden="false" customHeight="false" outlineLevel="0" collapsed="false">
      <c r="A2" s="3"/>
      <c r="B2" s="4"/>
      <c r="C2" s="10" t="s">
        <v>2</v>
      </c>
      <c r="D2" s="10"/>
      <c r="E2" s="10"/>
      <c r="F2" s="10"/>
      <c r="G2" s="6"/>
      <c r="H2" s="7" t="s">
        <v>3</v>
      </c>
      <c r="I2" s="7" t="s">
        <v>4</v>
      </c>
      <c r="J2" s="7" t="s">
        <v>5</v>
      </c>
      <c r="K2" s="8" t="s">
        <v>6</v>
      </c>
      <c r="L2" s="3"/>
    </row>
    <row r="3" customFormat="false" ht="15" hidden="false" customHeight="false" outlineLevel="0" collapsed="false">
      <c r="A3" s="3"/>
      <c r="B3" s="11"/>
      <c r="C3" s="11"/>
      <c r="D3" s="11"/>
      <c r="E3" s="11"/>
      <c r="F3" s="11"/>
      <c r="G3" s="6"/>
      <c r="H3" s="7"/>
      <c r="I3" s="7"/>
      <c r="J3" s="7"/>
      <c r="K3" s="9"/>
      <c r="L3" s="3"/>
    </row>
    <row r="4" customFormat="false" ht="15" hidden="false" customHeight="false" outlineLevel="0" collapsed="false">
      <c r="A4" s="3"/>
      <c r="B4" s="12" t="s">
        <v>7</v>
      </c>
      <c r="C4" s="13"/>
      <c r="D4" s="14"/>
      <c r="E4" s="11"/>
      <c r="F4" s="15"/>
      <c r="G4" s="6"/>
      <c r="H4" s="7"/>
      <c r="I4" s="7"/>
      <c r="J4" s="7"/>
      <c r="K4" s="9"/>
      <c r="L4" s="3"/>
    </row>
    <row r="5" customFormat="false" ht="15" hidden="false" customHeight="false" outlineLevel="0" collapsed="false">
      <c r="A5" s="3"/>
      <c r="B5" s="16"/>
      <c r="C5" s="11"/>
      <c r="D5" s="14"/>
      <c r="E5" s="11"/>
      <c r="F5" s="15"/>
      <c r="G5" s="6"/>
      <c r="H5" s="7"/>
      <c r="I5" s="7"/>
      <c r="J5" s="7"/>
      <c r="K5" s="9"/>
      <c r="L5" s="3"/>
    </row>
    <row r="6" customFormat="false" ht="15" hidden="false" customHeight="false" outlineLevel="0" collapsed="false">
      <c r="A6" s="3"/>
      <c r="B6" s="17" t="s">
        <v>8</v>
      </c>
      <c r="C6" s="13"/>
      <c r="D6" s="11"/>
      <c r="E6" s="17" t="s">
        <v>9</v>
      </c>
      <c r="F6" s="18"/>
      <c r="G6" s="6"/>
      <c r="H6" s="7"/>
      <c r="I6" s="7"/>
      <c r="J6" s="7"/>
      <c r="K6" s="9"/>
      <c r="L6" s="3"/>
    </row>
    <row r="7" customFormat="false" ht="15" hidden="false" customHeight="false" outlineLevel="0" collapsed="false">
      <c r="A7" s="3"/>
      <c r="B7" s="17"/>
      <c r="C7" s="11"/>
      <c r="D7" s="11"/>
      <c r="E7" s="11"/>
      <c r="F7" s="15"/>
      <c r="G7" s="6"/>
      <c r="H7" s="7"/>
      <c r="I7" s="7"/>
      <c r="J7" s="7"/>
      <c r="K7" s="9"/>
      <c r="L7" s="3"/>
    </row>
    <row r="8" customFormat="false" ht="15" hidden="false" customHeight="false" outlineLevel="0" collapsed="false">
      <c r="A8" s="3"/>
      <c r="B8" s="17" t="s">
        <v>10</v>
      </c>
      <c r="C8" s="238" t="n">
        <v>2017</v>
      </c>
      <c r="D8" s="11"/>
      <c r="E8" s="14"/>
      <c r="F8" s="15"/>
      <c r="G8" s="6"/>
      <c r="H8" s="7"/>
      <c r="I8" s="7"/>
      <c r="J8" s="7"/>
      <c r="K8" s="9"/>
      <c r="L8" s="3"/>
    </row>
    <row r="9" customFormat="false" ht="15" hidden="false" customHeight="false" outlineLevel="0" collapsed="false">
      <c r="A9" s="3"/>
      <c r="B9" s="17"/>
      <c r="C9" s="11"/>
      <c r="D9" s="11"/>
      <c r="E9" s="14"/>
      <c r="F9" s="15"/>
      <c r="G9" s="6"/>
      <c r="H9" s="7"/>
      <c r="I9" s="7"/>
      <c r="J9" s="7"/>
      <c r="K9" s="9"/>
      <c r="L9" s="3"/>
    </row>
    <row r="10" customFormat="false" ht="15" hidden="false" customHeight="false" outlineLevel="0" collapsed="false">
      <c r="A10" s="3"/>
      <c r="B10" s="17" t="s">
        <v>406</v>
      </c>
      <c r="C10" s="239" t="s">
        <v>407</v>
      </c>
      <c r="D10" s="11"/>
      <c r="E10" s="11"/>
      <c r="F10" s="15"/>
      <c r="G10" s="6"/>
      <c r="H10" s="7"/>
      <c r="I10" s="7"/>
      <c r="J10" s="7"/>
      <c r="K10" s="9"/>
      <c r="L10" s="3"/>
    </row>
    <row r="11" customFormat="false" ht="15" hidden="false" customHeight="false" outlineLevel="0" collapsed="false">
      <c r="A11" s="3"/>
      <c r="B11" s="14"/>
      <c r="C11" s="11"/>
      <c r="D11" s="11"/>
      <c r="E11" s="11"/>
      <c r="F11" s="15"/>
      <c r="G11" s="6"/>
      <c r="H11" s="7"/>
      <c r="I11" s="7"/>
      <c r="J11" s="7"/>
      <c r="K11" s="9"/>
      <c r="L11" s="3"/>
    </row>
    <row r="12" customFormat="false" ht="15" hidden="false" customHeight="false" outlineLevel="0" collapsed="false">
      <c r="A12" s="3"/>
      <c r="B12" s="240" t="s">
        <v>12</v>
      </c>
      <c r="C12" s="241"/>
      <c r="D12" s="241"/>
      <c r="E12" s="242"/>
      <c r="F12" s="242"/>
      <c r="G12" s="6"/>
      <c r="H12" s="7"/>
      <c r="I12" s="7"/>
      <c r="J12" s="7"/>
      <c r="K12" s="9"/>
      <c r="L12" s="3"/>
    </row>
    <row r="13" customFormat="false" ht="15.75" hidden="false" customHeight="false" outlineLevel="0" collapsed="false">
      <c r="A13" s="3"/>
      <c r="B13" s="241" t="s">
        <v>13</v>
      </c>
      <c r="C13" s="241"/>
      <c r="D13" s="241"/>
      <c r="E13" s="242"/>
      <c r="F13" s="243" t="s">
        <v>14</v>
      </c>
      <c r="G13" s="6"/>
      <c r="H13" s="7"/>
      <c r="I13" s="7"/>
      <c r="J13" s="7"/>
      <c r="K13" s="9"/>
      <c r="L13" s="3"/>
    </row>
    <row r="14" customFormat="false" ht="36" hidden="false" customHeight="false" outlineLevel="0" collapsed="false">
      <c r="A14" s="3"/>
      <c r="B14" s="244" t="s">
        <v>15</v>
      </c>
      <c r="C14" s="245" t="s">
        <v>16</v>
      </c>
      <c r="D14" s="246" t="s">
        <v>17</v>
      </c>
      <c r="E14" s="246" t="s">
        <v>18</v>
      </c>
      <c r="F14" s="247" t="s">
        <v>19</v>
      </c>
      <c r="G14" s="6"/>
      <c r="H14" s="7"/>
      <c r="I14" s="7"/>
      <c r="J14" s="7"/>
      <c r="K14" s="9"/>
      <c r="L14" s="3"/>
    </row>
    <row r="15" customFormat="false" ht="48" hidden="false" customHeight="false" outlineLevel="0" collapsed="false">
      <c r="A15" s="3"/>
      <c r="B15" s="244"/>
      <c r="C15" s="245"/>
      <c r="D15" s="248" t="s">
        <v>20</v>
      </c>
      <c r="E15" s="248"/>
      <c r="F15" s="249" t="s">
        <v>21</v>
      </c>
      <c r="G15" s="6"/>
      <c r="H15" s="7"/>
      <c r="I15" s="7"/>
      <c r="J15" s="7"/>
      <c r="K15" s="9"/>
      <c r="L15" s="3"/>
    </row>
    <row r="16" customFormat="false" ht="15" hidden="false" customHeight="false" outlineLevel="0" collapsed="false">
      <c r="A16" s="32"/>
      <c r="B16" s="250" t="n">
        <v>0</v>
      </c>
      <c r="C16" s="251" t="s">
        <v>22</v>
      </c>
      <c r="D16" s="252" t="n">
        <f aca="false">+D17+D18+D20+D22+D24+D28+D31</f>
        <v>0</v>
      </c>
      <c r="E16" s="252" t="n">
        <f aca="false">+E17+E18+E20+E22+E24+E28+E31</f>
        <v>0</v>
      </c>
      <c r="F16" s="253" t="n">
        <f aca="false">+F17+F18+F20+F22+F24+F28+F31</f>
        <v>0</v>
      </c>
      <c r="G16" s="6"/>
      <c r="H16" s="7" t="str">
        <f aca="false">IF(D16=SUM(D17:D18,D20,D22,D24,D28,D31),"OK","ΣΦΑΛΜΑ")</f>
        <v>OK</v>
      </c>
      <c r="I16" s="7" t="str">
        <f aca="false">IF(E16=SUM(E17:E18,E20,E22,E24,E28,E31),"OK","ΣΦΑΛΜΑ")</f>
        <v>OK</v>
      </c>
      <c r="J16" s="7" t="str">
        <f aca="false">IF(F16=SUM(F17:F18,F20,F22,F24,F28,F31),"OK","ΣΦΑΛΜΑ")</f>
        <v>OK</v>
      </c>
      <c r="K16" s="37" t="s">
        <v>23</v>
      </c>
      <c r="L16" s="3"/>
    </row>
    <row r="17" customFormat="false" ht="15" hidden="false" customHeight="false" outlineLevel="0" collapsed="false">
      <c r="A17" s="38"/>
      <c r="B17" s="254" t="s">
        <v>24</v>
      </c>
      <c r="C17" s="255" t="s">
        <v>25</v>
      </c>
      <c r="D17" s="256"/>
      <c r="E17" s="256"/>
      <c r="F17" s="257"/>
      <c r="G17" s="6"/>
      <c r="H17" s="7"/>
      <c r="I17" s="7"/>
      <c r="J17" s="7"/>
      <c r="K17" s="9"/>
      <c r="L17" s="3"/>
    </row>
    <row r="18" customFormat="false" ht="15" hidden="false" customHeight="false" outlineLevel="0" collapsed="false">
      <c r="A18" s="38"/>
      <c r="B18" s="254" t="s">
        <v>26</v>
      </c>
      <c r="C18" s="255" t="s">
        <v>27</v>
      </c>
      <c r="D18" s="256"/>
      <c r="E18" s="256"/>
      <c r="F18" s="257"/>
      <c r="G18" s="6"/>
      <c r="H18" s="7" t="str">
        <f aca="false">IF(D18&gt;=D19,"OK","ΣΦΑΛΜΑ")</f>
        <v>OK</v>
      </c>
      <c r="I18" s="7" t="str">
        <f aca="false">IF(E18&gt;=E19,"OK","ΣΦΑΛΜΑ")</f>
        <v>OK</v>
      </c>
      <c r="J18" s="7" t="str">
        <f aca="false">IF(F18&gt;=F19,"OK","ΣΦΑΛΜΑ")</f>
        <v>OK</v>
      </c>
      <c r="K18" s="9" t="s">
        <v>28</v>
      </c>
      <c r="L18" s="3"/>
    </row>
    <row r="19" customFormat="false" ht="15" hidden="false" customHeight="false" outlineLevel="0" collapsed="false">
      <c r="A19" s="43"/>
      <c r="B19" s="258" t="s">
        <v>29</v>
      </c>
      <c r="C19" s="259" t="s">
        <v>30</v>
      </c>
      <c r="D19" s="260"/>
      <c r="E19" s="260"/>
      <c r="F19" s="261"/>
      <c r="G19" s="6"/>
      <c r="H19" s="7"/>
      <c r="I19" s="7"/>
      <c r="J19" s="7"/>
      <c r="K19" s="9"/>
      <c r="L19" s="3"/>
    </row>
    <row r="20" customFormat="false" ht="15" hidden="false" customHeight="false" outlineLevel="0" collapsed="false">
      <c r="A20" s="38"/>
      <c r="B20" s="254" t="s">
        <v>31</v>
      </c>
      <c r="C20" s="255" t="s">
        <v>32</v>
      </c>
      <c r="D20" s="256"/>
      <c r="E20" s="256"/>
      <c r="F20" s="257"/>
      <c r="G20" s="6"/>
      <c r="H20" s="7" t="str">
        <f aca="false">IF(D20&gt;=D21,"OK","ΣΦΑΛΜΑ")</f>
        <v>OK</v>
      </c>
      <c r="I20" s="7" t="str">
        <f aca="false">IF(E20&gt;=E21,"OK","ΣΦΑΛΜΑ")</f>
        <v>OK</v>
      </c>
      <c r="J20" s="7" t="str">
        <f aca="false">IF(F20&gt;=F21,"OK","ΣΦΑΛΜΑ")</f>
        <v>OK</v>
      </c>
      <c r="K20" s="37" t="s">
        <v>33</v>
      </c>
      <c r="L20" s="3"/>
    </row>
    <row r="21" customFormat="false" ht="15" hidden="false" customHeight="false" outlineLevel="0" collapsed="false">
      <c r="A21" s="43"/>
      <c r="B21" s="258" t="s">
        <v>34</v>
      </c>
      <c r="C21" s="259" t="s">
        <v>35</v>
      </c>
      <c r="D21" s="260"/>
      <c r="E21" s="260"/>
      <c r="F21" s="261"/>
      <c r="G21" s="6"/>
      <c r="H21" s="7"/>
      <c r="I21" s="7"/>
      <c r="J21" s="7"/>
      <c r="K21" s="9"/>
      <c r="L21" s="3"/>
    </row>
    <row r="22" customFormat="false" ht="15" hidden="false" customHeight="false" outlineLevel="0" collapsed="false">
      <c r="A22" s="38"/>
      <c r="B22" s="254" t="s">
        <v>36</v>
      </c>
      <c r="C22" s="255" t="s">
        <v>37</v>
      </c>
      <c r="D22" s="256"/>
      <c r="E22" s="256"/>
      <c r="F22" s="257"/>
      <c r="G22" s="6"/>
      <c r="H22" s="7" t="str">
        <f aca="false">IF(D22&gt;=SUM(D23:D23),"OK","ΣΦΑΛΜΑ")</f>
        <v>OK</v>
      </c>
      <c r="I22" s="7" t="str">
        <f aca="false">IF(E22&gt;=SUM(E23:E23),"OK","ΣΦΑΛΜΑ")</f>
        <v>OK</v>
      </c>
      <c r="J22" s="7" t="str">
        <f aca="false">IF(F22&gt;=SUM(F23:F23),"OK","ΣΦΑΛΜΑ")</f>
        <v>OK</v>
      </c>
      <c r="K22" s="37" t="s">
        <v>408</v>
      </c>
      <c r="L22" s="3"/>
    </row>
    <row r="23" customFormat="false" ht="15" hidden="false" customHeight="false" outlineLevel="0" collapsed="false">
      <c r="A23" s="43"/>
      <c r="B23" s="258" t="s">
        <v>39</v>
      </c>
      <c r="C23" s="259" t="s">
        <v>40</v>
      </c>
      <c r="D23" s="260"/>
      <c r="E23" s="260"/>
      <c r="F23" s="261"/>
      <c r="G23" s="6"/>
      <c r="H23" s="7"/>
      <c r="I23" s="7"/>
      <c r="J23" s="7"/>
      <c r="K23" s="9"/>
      <c r="L23" s="3"/>
    </row>
    <row r="24" customFormat="false" ht="15" hidden="false" customHeight="false" outlineLevel="0" collapsed="false">
      <c r="A24" s="38"/>
      <c r="B24" s="254" t="s">
        <v>41</v>
      </c>
      <c r="C24" s="255" t="s">
        <v>42</v>
      </c>
      <c r="D24" s="256" t="n">
        <f aca="false">D25+D26+D27</f>
        <v>0</v>
      </c>
      <c r="E24" s="256" t="n">
        <f aca="false">E25+E26+E27</f>
        <v>0</v>
      </c>
      <c r="F24" s="257" t="n">
        <f aca="false">F25+F26+F27</f>
        <v>0</v>
      </c>
      <c r="G24" s="6"/>
      <c r="H24" s="7" t="str">
        <f aca="false">IF(D24=SUM(D25,D26:D27),"OK","ΣΦΑΛΜΑ")</f>
        <v>OK</v>
      </c>
      <c r="I24" s="7" t="str">
        <f aca="false">IF(E24=SUM(E25,E26:E27),"OK","ΣΦΑΛΜΑ")</f>
        <v>OK</v>
      </c>
      <c r="J24" s="7" t="str">
        <f aca="false">IF(F24=SUM(F25,F26:F27),"OK","ΣΦΑΛΜΑ")</f>
        <v>OK</v>
      </c>
      <c r="K24" s="37" t="s">
        <v>43</v>
      </c>
      <c r="L24" s="3"/>
    </row>
    <row r="25" customFormat="false" ht="15" hidden="false" customHeight="false" outlineLevel="0" collapsed="false">
      <c r="A25" s="38"/>
      <c r="B25" s="254" t="s">
        <v>44</v>
      </c>
      <c r="C25" s="259" t="s">
        <v>45</v>
      </c>
      <c r="D25" s="260"/>
      <c r="E25" s="260"/>
      <c r="F25" s="261"/>
      <c r="G25" s="6"/>
      <c r="H25" s="7"/>
      <c r="I25" s="7"/>
      <c r="J25" s="7"/>
      <c r="K25" s="37"/>
      <c r="L25" s="3"/>
    </row>
    <row r="26" customFormat="false" ht="15" hidden="false" customHeight="false" outlineLevel="0" collapsed="false">
      <c r="A26" s="38"/>
      <c r="B26" s="254" t="s">
        <v>46</v>
      </c>
      <c r="C26" s="259" t="s">
        <v>47</v>
      </c>
      <c r="D26" s="260"/>
      <c r="E26" s="256"/>
      <c r="F26" s="257"/>
      <c r="G26" s="6"/>
      <c r="H26" s="7"/>
      <c r="I26" s="7"/>
      <c r="J26" s="7"/>
      <c r="K26" s="9"/>
      <c r="L26" s="3"/>
    </row>
    <row r="27" customFormat="false" ht="15" hidden="false" customHeight="false" outlineLevel="0" collapsed="false">
      <c r="A27" s="38"/>
      <c r="B27" s="254" t="s">
        <v>48</v>
      </c>
      <c r="C27" s="259" t="s">
        <v>49</v>
      </c>
      <c r="D27" s="260"/>
      <c r="E27" s="256"/>
      <c r="F27" s="257"/>
      <c r="G27" s="6"/>
      <c r="H27" s="7"/>
      <c r="I27" s="7"/>
      <c r="J27" s="7"/>
      <c r="K27" s="9"/>
      <c r="L27" s="3"/>
    </row>
    <row r="28" customFormat="false" ht="15" hidden="false" customHeight="false" outlineLevel="0" collapsed="false">
      <c r="A28" s="38"/>
      <c r="B28" s="254" t="s">
        <v>50</v>
      </c>
      <c r="C28" s="255" t="s">
        <v>51</v>
      </c>
      <c r="D28" s="256"/>
      <c r="E28" s="256"/>
      <c r="F28" s="257"/>
      <c r="G28" s="6"/>
      <c r="H28" s="7" t="str">
        <f aca="false">IF(D28&gt;=SUM(D29:D30),"OK","ΣΦΑΛΜΑ")</f>
        <v>OK</v>
      </c>
      <c r="I28" s="7" t="str">
        <f aca="false">IF(E28&gt;=SUM(E29:E30),"OK","ΣΦΑΛΜΑ")</f>
        <v>OK</v>
      </c>
      <c r="J28" s="7" t="str">
        <f aca="false">IF(F28&gt;=SUM(F29:F30),"OK","ΣΦΑΛΜΑ")</f>
        <v>OK</v>
      </c>
      <c r="K28" s="37" t="s">
        <v>52</v>
      </c>
      <c r="L28" s="3"/>
    </row>
    <row r="29" customFormat="false" ht="15" hidden="false" customHeight="false" outlineLevel="0" collapsed="false">
      <c r="A29" s="38"/>
      <c r="B29" s="258" t="s">
        <v>53</v>
      </c>
      <c r="C29" s="259" t="s">
        <v>54</v>
      </c>
      <c r="D29" s="260"/>
      <c r="E29" s="260"/>
      <c r="F29" s="261"/>
      <c r="G29" s="6"/>
      <c r="H29" s="7"/>
      <c r="I29" s="7"/>
      <c r="J29" s="7"/>
      <c r="K29" s="37"/>
      <c r="L29" s="3"/>
    </row>
    <row r="30" customFormat="false" ht="15" hidden="false" customHeight="false" outlineLevel="0" collapsed="false">
      <c r="A30" s="38"/>
      <c r="B30" s="258" t="s">
        <v>55</v>
      </c>
      <c r="C30" s="259" t="s">
        <v>56</v>
      </c>
      <c r="D30" s="256"/>
      <c r="E30" s="256"/>
      <c r="F30" s="257"/>
      <c r="G30" s="6"/>
      <c r="H30" s="7"/>
      <c r="I30" s="7"/>
      <c r="J30" s="7"/>
      <c r="K30" s="9"/>
      <c r="L30" s="3"/>
    </row>
    <row r="31" customFormat="false" ht="15" hidden="false" customHeight="false" outlineLevel="0" collapsed="false">
      <c r="A31" s="38"/>
      <c r="B31" s="254" t="s">
        <v>57</v>
      </c>
      <c r="C31" s="255" t="s">
        <v>58</v>
      </c>
      <c r="D31" s="256"/>
      <c r="E31" s="256"/>
      <c r="F31" s="257"/>
      <c r="G31" s="6"/>
      <c r="H31" s="7" t="str">
        <f aca="false">IF(D31&gt;=D33+D32,"OK","ΣΦΑΛΜΑ")</f>
        <v>OK</v>
      </c>
      <c r="I31" s="7" t="str">
        <f aca="false">IF(E31&gt;=E33+E32,"OK","ΣΦΑΛΜΑ")</f>
        <v>OK</v>
      </c>
      <c r="J31" s="7" t="str">
        <f aca="false">IF(F31&gt;=F33+F32,"OK","ΣΦΑΛΜΑ")</f>
        <v>OK</v>
      </c>
      <c r="K31" s="37" t="s">
        <v>59</v>
      </c>
      <c r="L31" s="3"/>
    </row>
    <row r="32" customFormat="false" ht="24" hidden="false" customHeight="false" outlineLevel="0" collapsed="false">
      <c r="A32" s="38"/>
      <c r="B32" s="258" t="s">
        <v>60</v>
      </c>
      <c r="C32" s="259" t="s">
        <v>61</v>
      </c>
      <c r="D32" s="260"/>
      <c r="E32" s="260"/>
      <c r="F32" s="261"/>
      <c r="G32" s="6"/>
      <c r="H32" s="7"/>
      <c r="I32" s="7"/>
      <c r="J32" s="7"/>
      <c r="K32" s="37"/>
      <c r="L32" s="3"/>
    </row>
    <row r="33" customFormat="false" ht="15" hidden="false" customHeight="false" outlineLevel="0" collapsed="false">
      <c r="A33" s="38"/>
      <c r="B33" s="262" t="s">
        <v>62</v>
      </c>
      <c r="C33" s="263" t="s">
        <v>63</v>
      </c>
      <c r="D33" s="264"/>
      <c r="E33" s="265"/>
      <c r="F33" s="266"/>
      <c r="G33" s="53" t="s">
        <v>64</v>
      </c>
      <c r="H33" s="7"/>
      <c r="I33" s="7"/>
      <c r="J33" s="7"/>
      <c r="K33" s="9"/>
      <c r="L33" s="3"/>
    </row>
    <row r="34" customFormat="false" ht="15" hidden="false" customHeight="false" outlineLevel="0" collapsed="false">
      <c r="A34" s="38"/>
      <c r="B34" s="258"/>
      <c r="C34" s="259"/>
      <c r="D34" s="260"/>
      <c r="E34" s="260"/>
      <c r="F34" s="261"/>
      <c r="G34" s="6"/>
      <c r="H34" s="7"/>
      <c r="I34" s="7"/>
      <c r="J34" s="7"/>
      <c r="K34" s="9"/>
      <c r="L34" s="3"/>
    </row>
    <row r="35" customFormat="false" ht="15" hidden="false" customHeight="false" outlineLevel="0" collapsed="false">
      <c r="A35" s="32"/>
      <c r="B35" s="250" t="s">
        <v>65</v>
      </c>
      <c r="C35" s="251" t="s">
        <v>66</v>
      </c>
      <c r="D35" s="252" t="n">
        <f aca="false">+D36+D37+D47+D61+D62+D63</f>
        <v>0</v>
      </c>
      <c r="E35" s="252" t="n">
        <f aca="false">+E36+E37+E47+E61+E62+E63</f>
        <v>0</v>
      </c>
      <c r="F35" s="267" t="n">
        <f aca="false">+F36+F37+F47+F61+F62+F63</f>
        <v>0</v>
      </c>
      <c r="G35" s="6"/>
      <c r="H35" s="7" t="str">
        <f aca="false">IF(D35=SUM(D36:D37,D47,D61:D63),"OK","ΣΦΑΛΜΑ")</f>
        <v>OK</v>
      </c>
      <c r="I35" s="7" t="str">
        <f aca="false">IF(E35=SUM(E36:E37,E47,E61:E63),"OK","ΣΦΑΛΜΑ")</f>
        <v>OK</v>
      </c>
      <c r="J35" s="7" t="str">
        <f aca="false">IF(F35=SUM(F36:F37,F47,F61:F63),"OK","ΣΦΑΛΜΑ")</f>
        <v>OK</v>
      </c>
      <c r="K35" s="37" t="s">
        <v>67</v>
      </c>
      <c r="L35" s="3"/>
    </row>
    <row r="36" customFormat="false" ht="15" hidden="false" customHeight="false" outlineLevel="0" collapsed="false">
      <c r="A36" s="38"/>
      <c r="B36" s="254" t="s">
        <v>68</v>
      </c>
      <c r="C36" s="255" t="s">
        <v>69</v>
      </c>
      <c r="D36" s="256"/>
      <c r="E36" s="256"/>
      <c r="F36" s="257"/>
      <c r="G36" s="6"/>
      <c r="H36" s="7"/>
      <c r="I36" s="7"/>
      <c r="J36" s="7"/>
      <c r="K36" s="9"/>
      <c r="L36" s="3"/>
    </row>
    <row r="37" customFormat="false" ht="15" hidden="false" customHeight="false" outlineLevel="0" collapsed="false">
      <c r="A37" s="38"/>
      <c r="B37" s="254" t="n">
        <v>12</v>
      </c>
      <c r="C37" s="255" t="s">
        <v>70</v>
      </c>
      <c r="D37" s="256"/>
      <c r="E37" s="256"/>
      <c r="F37" s="257"/>
      <c r="G37" s="6"/>
      <c r="H37" s="7" t="str">
        <f aca="false">IF(D37=D38,"OK","ΣΦΑΛΜΑ")</f>
        <v>OK</v>
      </c>
      <c r="I37" s="7" t="str">
        <f aca="false">IF(E37=E38,"OK","ΣΦΑΛΜΑ")</f>
        <v>OK</v>
      </c>
      <c r="J37" s="7" t="str">
        <f aca="false">IF(F37=F38,"OK","ΣΦΑΛΜΑ")</f>
        <v>OK</v>
      </c>
      <c r="K37" s="37" t="s">
        <v>71</v>
      </c>
      <c r="L37" s="3"/>
    </row>
    <row r="38" customFormat="false" ht="15" hidden="false" customHeight="false" outlineLevel="0" collapsed="false">
      <c r="A38" s="43"/>
      <c r="B38" s="258" t="n">
        <v>121</v>
      </c>
      <c r="C38" s="259" t="s">
        <v>72</v>
      </c>
      <c r="D38" s="260"/>
      <c r="E38" s="260"/>
      <c r="F38" s="268"/>
      <c r="G38" s="6"/>
      <c r="H38" s="7" t="str">
        <f aca="false">IF(D38=SUM(D39:D46),"OK","ΣΦΑΛΜΑ")</f>
        <v>OK</v>
      </c>
      <c r="I38" s="7" t="str">
        <f aca="false">IF(E38=SUM(E39:E46),"OK","ΣΦΑΛΜΑ")</f>
        <v>OK</v>
      </c>
      <c r="J38" s="7" t="str">
        <f aca="false">IF(F38=SUM(F39:F46),"OK","ΣΦΑΛΜΑ")</f>
        <v>OK</v>
      </c>
      <c r="K38" s="37" t="s">
        <v>73</v>
      </c>
      <c r="L38" s="3"/>
    </row>
    <row r="39" customFormat="false" ht="15" hidden="false" customHeight="false" outlineLevel="0" collapsed="false">
      <c r="A39" s="43"/>
      <c r="B39" s="262" t="n">
        <v>1211</v>
      </c>
      <c r="C39" s="263" t="s">
        <v>74</v>
      </c>
      <c r="D39" s="269"/>
      <c r="E39" s="269"/>
      <c r="F39" s="270"/>
      <c r="G39" s="53" t="s">
        <v>64</v>
      </c>
      <c r="H39" s="7"/>
      <c r="I39" s="7"/>
      <c r="J39" s="7"/>
      <c r="K39" s="9"/>
      <c r="L39" s="3"/>
    </row>
    <row r="40" customFormat="false" ht="15" hidden="false" customHeight="false" outlineLevel="0" collapsed="false">
      <c r="A40" s="43"/>
      <c r="B40" s="262" t="n">
        <v>1212</v>
      </c>
      <c r="C40" s="263" t="s">
        <v>75</v>
      </c>
      <c r="D40" s="269"/>
      <c r="E40" s="269"/>
      <c r="F40" s="270"/>
      <c r="G40" s="53" t="s">
        <v>64</v>
      </c>
      <c r="H40" s="7"/>
      <c r="I40" s="7"/>
      <c r="J40" s="7"/>
      <c r="K40" s="9"/>
      <c r="L40" s="3"/>
    </row>
    <row r="41" customFormat="false" ht="15" hidden="false" customHeight="false" outlineLevel="0" collapsed="false">
      <c r="A41" s="43"/>
      <c r="B41" s="262" t="n">
        <v>1213</v>
      </c>
      <c r="C41" s="263" t="s">
        <v>76</v>
      </c>
      <c r="D41" s="269"/>
      <c r="E41" s="269"/>
      <c r="F41" s="270"/>
      <c r="G41" s="53" t="s">
        <v>64</v>
      </c>
      <c r="H41" s="7"/>
      <c r="I41" s="7"/>
      <c r="J41" s="7"/>
      <c r="K41" s="9"/>
      <c r="L41" s="3"/>
    </row>
    <row r="42" customFormat="false" ht="24" hidden="false" customHeight="false" outlineLevel="0" collapsed="false">
      <c r="A42" s="43"/>
      <c r="B42" s="262" t="n">
        <v>1214</v>
      </c>
      <c r="C42" s="263" t="s">
        <v>77</v>
      </c>
      <c r="D42" s="269"/>
      <c r="E42" s="269"/>
      <c r="F42" s="270"/>
      <c r="G42" s="53" t="s">
        <v>64</v>
      </c>
      <c r="H42" s="7"/>
      <c r="I42" s="7"/>
      <c r="J42" s="7"/>
      <c r="K42" s="9"/>
      <c r="L42" s="3"/>
    </row>
    <row r="43" customFormat="false" ht="15" hidden="false" customHeight="false" outlineLevel="0" collapsed="false">
      <c r="A43" s="43"/>
      <c r="B43" s="258" t="s">
        <v>78</v>
      </c>
      <c r="C43" s="259" t="s">
        <v>79</v>
      </c>
      <c r="D43" s="271"/>
      <c r="E43" s="271"/>
      <c r="F43" s="272"/>
      <c r="G43" s="53"/>
      <c r="H43" s="7"/>
      <c r="I43" s="7"/>
      <c r="J43" s="7"/>
      <c r="K43" s="37"/>
      <c r="L43" s="3"/>
    </row>
    <row r="44" customFormat="false" ht="15" hidden="false" customHeight="false" outlineLevel="0" collapsed="false">
      <c r="A44" s="43"/>
      <c r="B44" s="262" t="n">
        <v>1216</v>
      </c>
      <c r="C44" s="263" t="s">
        <v>80</v>
      </c>
      <c r="D44" s="271"/>
      <c r="E44" s="271"/>
      <c r="F44" s="272"/>
      <c r="G44" s="53" t="s">
        <v>64</v>
      </c>
      <c r="H44" s="7"/>
      <c r="I44" s="7"/>
      <c r="J44" s="7"/>
      <c r="K44" s="37"/>
      <c r="L44" s="3"/>
    </row>
    <row r="45" customFormat="false" ht="15" hidden="false" customHeight="false" outlineLevel="0" collapsed="false">
      <c r="A45" s="43"/>
      <c r="B45" s="262" t="n">
        <v>1217</v>
      </c>
      <c r="C45" s="263" t="s">
        <v>81</v>
      </c>
      <c r="D45" s="271"/>
      <c r="E45" s="271"/>
      <c r="F45" s="272"/>
      <c r="G45" s="53" t="s">
        <v>64</v>
      </c>
      <c r="H45" s="7"/>
      <c r="I45" s="7"/>
      <c r="J45" s="7"/>
      <c r="K45" s="37"/>
      <c r="L45" s="3"/>
    </row>
    <row r="46" customFormat="false" ht="15" hidden="false" customHeight="false" outlineLevel="0" collapsed="false">
      <c r="A46" s="43"/>
      <c r="B46" s="262" t="n">
        <v>1219</v>
      </c>
      <c r="C46" s="263" t="s">
        <v>82</v>
      </c>
      <c r="D46" s="271"/>
      <c r="E46" s="271"/>
      <c r="F46" s="272"/>
      <c r="G46" s="53" t="s">
        <v>64</v>
      </c>
      <c r="H46" s="7"/>
      <c r="I46" s="7"/>
      <c r="J46" s="7"/>
      <c r="K46" s="37"/>
      <c r="L46" s="3"/>
    </row>
    <row r="47" customFormat="false" ht="15" hidden="false" customHeight="false" outlineLevel="0" collapsed="false">
      <c r="A47" s="38"/>
      <c r="B47" s="254" t="n">
        <v>13</v>
      </c>
      <c r="C47" s="255" t="s">
        <v>83</v>
      </c>
      <c r="D47" s="256"/>
      <c r="E47" s="256"/>
      <c r="F47" s="257"/>
      <c r="G47" s="6"/>
      <c r="H47" s="7" t="str">
        <f aca="false">IF(D47=SUM(D48,D51),"OK","ΣΦΑΛΜΑ")</f>
        <v>OK</v>
      </c>
      <c r="I47" s="7" t="str">
        <f aca="false">IF(E47=SUM(E48,E51),"OK","ΣΦΑΛΜΑ")</f>
        <v>OK</v>
      </c>
      <c r="J47" s="7" t="str">
        <f aca="false">IF(F47=SUM(F48,F51),"OK","ΣΦΑΛΜΑ")</f>
        <v>OK</v>
      </c>
      <c r="K47" s="37" t="s">
        <v>84</v>
      </c>
      <c r="L47" s="3"/>
    </row>
    <row r="48" customFormat="false" ht="15" hidden="false" customHeight="false" outlineLevel="0" collapsed="false">
      <c r="A48" s="43"/>
      <c r="B48" s="258" t="n">
        <v>131</v>
      </c>
      <c r="C48" s="255" t="s">
        <v>85</v>
      </c>
      <c r="D48" s="260"/>
      <c r="E48" s="260"/>
      <c r="F48" s="268"/>
      <c r="G48" s="6"/>
      <c r="H48" s="7" t="str">
        <f aca="false">IF(D48&gt;=SUM(D49:D50),"OK","ΣΦΑΛΜΑ")</f>
        <v>OK</v>
      </c>
      <c r="I48" s="7" t="str">
        <f aca="false">IF(E48&gt;=SUM(E49:E50),"OK","ΣΦΑΛΜΑ")</f>
        <v>OK</v>
      </c>
      <c r="J48" s="7" t="str">
        <f aca="false">IF(F48&gt;=SUM(F49:F50),"OK","ΣΦΑΛΜΑ")</f>
        <v>OK</v>
      </c>
      <c r="K48" s="37" t="s">
        <v>86</v>
      </c>
      <c r="L48" s="3"/>
    </row>
    <row r="49" customFormat="false" ht="15" hidden="false" customHeight="false" outlineLevel="0" collapsed="false">
      <c r="A49" s="43"/>
      <c r="B49" s="258" t="s">
        <v>87</v>
      </c>
      <c r="C49" s="259" t="s">
        <v>88</v>
      </c>
      <c r="D49" s="260"/>
      <c r="E49" s="271"/>
      <c r="F49" s="272"/>
      <c r="G49" s="6"/>
      <c r="H49" s="7"/>
      <c r="I49" s="7"/>
      <c r="J49" s="7"/>
      <c r="K49" s="37"/>
      <c r="L49" s="3"/>
    </row>
    <row r="50" customFormat="false" ht="15" hidden="false" customHeight="false" outlineLevel="0" collapsed="false">
      <c r="A50" s="43"/>
      <c r="B50" s="262" t="n">
        <v>1319</v>
      </c>
      <c r="C50" s="263" t="s">
        <v>89</v>
      </c>
      <c r="D50" s="260"/>
      <c r="E50" s="271"/>
      <c r="F50" s="272"/>
      <c r="G50" s="53" t="s">
        <v>64</v>
      </c>
      <c r="H50" s="7"/>
      <c r="I50" s="7"/>
      <c r="J50" s="7"/>
      <c r="K50" s="37"/>
      <c r="L50" s="3"/>
    </row>
    <row r="51" customFormat="false" ht="15" hidden="false" customHeight="false" outlineLevel="0" collapsed="false">
      <c r="A51" s="43"/>
      <c r="B51" s="258" t="n">
        <v>132</v>
      </c>
      <c r="C51" s="255" t="s">
        <v>90</v>
      </c>
      <c r="D51" s="256"/>
      <c r="E51" s="256"/>
      <c r="F51" s="273"/>
      <c r="G51" s="6"/>
      <c r="H51" s="7" t="str">
        <f aca="false">IF(D51&gt;=SUM(D52:D60),"OK","ΣΦΑΛΜΑ")</f>
        <v>OK</v>
      </c>
      <c r="I51" s="7" t="str">
        <f aca="false">IF(E51&gt;=SUM(E52:E60),"OK","ΣΦΑΛΜΑ")</f>
        <v>OK</v>
      </c>
      <c r="J51" s="7" t="str">
        <f aca="false">IF(F51&gt;=SUM(F52:F60),"OK","ΣΦΑΛΜΑ")</f>
        <v>OK</v>
      </c>
      <c r="K51" s="37" t="s">
        <v>91</v>
      </c>
      <c r="L51" s="3"/>
    </row>
    <row r="52" customFormat="false" ht="15" hidden="false" customHeight="false" outlineLevel="0" collapsed="false">
      <c r="A52" s="43"/>
      <c r="B52" s="258" t="s">
        <v>92</v>
      </c>
      <c r="C52" s="259" t="s">
        <v>93</v>
      </c>
      <c r="D52" s="260"/>
      <c r="E52" s="271"/>
      <c r="F52" s="272"/>
      <c r="G52" s="6"/>
      <c r="L52" s="3"/>
    </row>
    <row r="53" customFormat="false" ht="24" hidden="false" customHeight="false" outlineLevel="0" collapsed="false">
      <c r="A53" s="43"/>
      <c r="B53" s="258" t="s">
        <v>94</v>
      </c>
      <c r="C53" s="274" t="s">
        <v>95</v>
      </c>
      <c r="D53" s="260"/>
      <c r="E53" s="271"/>
      <c r="F53" s="272"/>
      <c r="G53" s="6"/>
      <c r="H53" s="7"/>
      <c r="I53" s="7"/>
      <c r="J53" s="7"/>
      <c r="K53" s="9"/>
      <c r="L53" s="3"/>
    </row>
    <row r="54" customFormat="false" ht="15" hidden="false" customHeight="false" outlineLevel="0" collapsed="false">
      <c r="A54" s="43"/>
      <c r="B54" s="258" t="s">
        <v>96</v>
      </c>
      <c r="C54" s="274" t="s">
        <v>97</v>
      </c>
      <c r="D54" s="260"/>
      <c r="E54" s="271"/>
      <c r="F54" s="272"/>
      <c r="G54" s="6"/>
      <c r="H54" s="7"/>
      <c r="I54" s="7"/>
      <c r="J54" s="7"/>
      <c r="K54" s="9"/>
      <c r="L54" s="3"/>
    </row>
    <row r="55" customFormat="false" ht="15" hidden="false" customHeight="false" outlineLevel="0" collapsed="false">
      <c r="A55" s="43"/>
      <c r="B55" s="258" t="s">
        <v>98</v>
      </c>
      <c r="C55" s="274" t="s">
        <v>99</v>
      </c>
      <c r="D55" s="260"/>
      <c r="E55" s="271"/>
      <c r="F55" s="272"/>
      <c r="G55" s="6"/>
      <c r="H55" s="7"/>
      <c r="I55" s="7"/>
      <c r="J55" s="7"/>
      <c r="K55" s="9"/>
      <c r="L55" s="3"/>
    </row>
    <row r="56" customFormat="false" ht="36.75" hidden="false" customHeight="true" outlineLevel="0" collapsed="false">
      <c r="A56" s="43"/>
      <c r="B56" s="262" t="n">
        <v>1325</v>
      </c>
      <c r="C56" s="263" t="s">
        <v>100</v>
      </c>
      <c r="D56" s="260"/>
      <c r="E56" s="271"/>
      <c r="F56" s="272"/>
      <c r="G56" s="53" t="s">
        <v>64</v>
      </c>
      <c r="H56" s="7"/>
      <c r="I56" s="7"/>
      <c r="J56" s="7"/>
      <c r="K56" s="9"/>
      <c r="L56" s="3"/>
    </row>
    <row r="57" customFormat="false" ht="15.75" hidden="false" customHeight="true" outlineLevel="0" collapsed="false">
      <c r="A57" s="43"/>
      <c r="B57" s="262" t="s">
        <v>101</v>
      </c>
      <c r="C57" s="263" t="s">
        <v>102</v>
      </c>
      <c r="D57" s="260"/>
      <c r="E57" s="271"/>
      <c r="F57" s="272"/>
      <c r="G57" s="53" t="s">
        <v>64</v>
      </c>
      <c r="H57" s="7"/>
      <c r="I57" s="7"/>
      <c r="J57" s="7"/>
      <c r="K57" s="9"/>
      <c r="L57" s="3"/>
    </row>
    <row r="58" customFormat="false" ht="24" hidden="false" customHeight="false" outlineLevel="0" collapsed="false">
      <c r="A58" s="43"/>
      <c r="B58" s="262" t="s">
        <v>103</v>
      </c>
      <c r="C58" s="263" t="s">
        <v>104</v>
      </c>
      <c r="D58" s="260"/>
      <c r="E58" s="271"/>
      <c r="F58" s="272"/>
      <c r="G58" s="53" t="s">
        <v>64</v>
      </c>
      <c r="H58" s="7"/>
      <c r="I58" s="7"/>
      <c r="J58" s="7"/>
      <c r="K58" s="9"/>
      <c r="L58" s="3"/>
    </row>
    <row r="59" customFormat="false" ht="24" hidden="false" customHeight="false" outlineLevel="0" collapsed="false">
      <c r="A59" s="43"/>
      <c r="B59" s="258" t="s">
        <v>105</v>
      </c>
      <c r="C59" s="259" t="s">
        <v>106</v>
      </c>
      <c r="D59" s="260"/>
      <c r="E59" s="271"/>
      <c r="F59" s="272"/>
      <c r="G59" s="53"/>
      <c r="H59" s="7"/>
      <c r="I59" s="7"/>
      <c r="J59" s="7"/>
      <c r="K59" s="9"/>
      <c r="L59" s="3"/>
    </row>
    <row r="60" customFormat="false" ht="15" hidden="false" customHeight="false" outlineLevel="0" collapsed="false">
      <c r="A60" s="43"/>
      <c r="B60" s="258" t="s">
        <v>107</v>
      </c>
      <c r="C60" s="259" t="s">
        <v>108</v>
      </c>
      <c r="D60" s="260"/>
      <c r="E60" s="271"/>
      <c r="F60" s="272"/>
      <c r="G60" s="6"/>
      <c r="H60" s="7"/>
      <c r="I60" s="7"/>
      <c r="J60" s="7"/>
      <c r="K60" s="9"/>
      <c r="L60" s="3"/>
    </row>
    <row r="61" customFormat="false" ht="15" hidden="false" customHeight="false" outlineLevel="0" collapsed="false">
      <c r="A61" s="38"/>
      <c r="B61" s="275" t="n">
        <v>14</v>
      </c>
      <c r="C61" s="255" t="s">
        <v>109</v>
      </c>
      <c r="D61" s="256"/>
      <c r="E61" s="256"/>
      <c r="F61" s="257"/>
      <c r="G61" s="6"/>
      <c r="H61" s="7"/>
      <c r="I61" s="7"/>
      <c r="J61" s="7"/>
      <c r="K61" s="9"/>
      <c r="L61" s="3"/>
    </row>
    <row r="62" customFormat="false" ht="15" hidden="false" customHeight="false" outlineLevel="0" collapsed="false">
      <c r="A62" s="38"/>
      <c r="B62" s="275" t="s">
        <v>110</v>
      </c>
      <c r="C62" s="255" t="s">
        <v>111</v>
      </c>
      <c r="D62" s="256"/>
      <c r="E62" s="256"/>
      <c r="F62" s="257"/>
      <c r="G62" s="6"/>
      <c r="H62" s="7"/>
      <c r="I62" s="7"/>
      <c r="J62" s="7"/>
      <c r="K62" s="9"/>
      <c r="L62" s="3"/>
    </row>
    <row r="63" customFormat="false" ht="15" hidden="false" customHeight="false" outlineLevel="0" collapsed="false">
      <c r="A63" s="38"/>
      <c r="B63" s="275" t="s">
        <v>112</v>
      </c>
      <c r="C63" s="255" t="s">
        <v>113</v>
      </c>
      <c r="D63" s="256"/>
      <c r="E63" s="256"/>
      <c r="F63" s="257"/>
      <c r="G63" s="6"/>
      <c r="H63" s="7"/>
      <c r="I63" s="7"/>
      <c r="J63" s="7"/>
      <c r="K63" s="9"/>
      <c r="L63" s="3"/>
    </row>
    <row r="64" customFormat="false" ht="24" hidden="false" customHeight="false" outlineLevel="0" collapsed="false">
      <c r="A64" s="32"/>
      <c r="B64" s="250" t="n">
        <v>2</v>
      </c>
      <c r="C64" s="251" t="s">
        <v>114</v>
      </c>
      <c r="D64" s="252" t="n">
        <f aca="false">+D65+D67</f>
        <v>0</v>
      </c>
      <c r="E64" s="252" t="n">
        <f aca="false">+E65+E67</f>
        <v>0</v>
      </c>
      <c r="F64" s="267" t="n">
        <f aca="false">+F65+F67</f>
        <v>0</v>
      </c>
      <c r="G64" s="6"/>
      <c r="H64" s="7" t="str">
        <f aca="false">IF(D64=SUM(D65,D67),"OK","ΣΦΑΛΜΑ")</f>
        <v>OK</v>
      </c>
      <c r="I64" s="7" t="str">
        <f aca="false">IF(E64=SUM(E65,E67),"OK","ΣΦΑΛΜΑ")</f>
        <v>OK</v>
      </c>
      <c r="J64" s="7" t="str">
        <f aca="false">IF(F64=SUM(F65,F67),"OK","ΣΦΑΛΜΑ")</f>
        <v>OK</v>
      </c>
      <c r="K64" s="37" t="s">
        <v>115</v>
      </c>
      <c r="L64" s="3"/>
    </row>
    <row r="65" customFormat="false" ht="15" hidden="false" customHeight="false" outlineLevel="0" collapsed="false">
      <c r="A65" s="32"/>
      <c r="B65" s="275" t="s">
        <v>116</v>
      </c>
      <c r="C65" s="255" t="s">
        <v>117</v>
      </c>
      <c r="D65" s="276"/>
      <c r="E65" s="276"/>
      <c r="F65" s="277"/>
      <c r="G65" s="6"/>
      <c r="H65" s="7"/>
      <c r="I65" s="7"/>
      <c r="J65" s="7"/>
      <c r="K65" s="9"/>
      <c r="L65" s="3"/>
    </row>
    <row r="66" customFormat="false" ht="15" hidden="false" customHeight="false" outlineLevel="0" collapsed="false">
      <c r="A66" s="32"/>
      <c r="B66" s="278" t="n">
        <v>2111</v>
      </c>
      <c r="C66" s="259" t="s">
        <v>118</v>
      </c>
      <c r="D66" s="276"/>
      <c r="E66" s="276"/>
      <c r="F66" s="277"/>
      <c r="G66" s="6"/>
      <c r="H66" s="7" t="str">
        <f aca="false">IF(D65&gt;=D66,"OK","ΣΦΑΛΜΑ")</f>
        <v>OK</v>
      </c>
      <c r="I66" s="7" t="str">
        <f aca="false">IF(E65&gt;=E66,"OK","ΣΦΑΛΜΑ")</f>
        <v>OK</v>
      </c>
      <c r="J66" s="7" t="str">
        <f aca="false">IF(F65&gt;=F66,"OK","ΣΦΑΛΜΑ")</f>
        <v>OK</v>
      </c>
      <c r="K66" s="37" t="s">
        <v>119</v>
      </c>
      <c r="L66" s="3"/>
    </row>
    <row r="67" customFormat="false" ht="15" hidden="false" customHeight="false" outlineLevel="0" collapsed="false">
      <c r="A67" s="32"/>
      <c r="B67" s="275" t="n">
        <v>22</v>
      </c>
      <c r="C67" s="255" t="s">
        <v>120</v>
      </c>
      <c r="D67" s="276"/>
      <c r="E67" s="276"/>
      <c r="F67" s="277"/>
      <c r="G67" s="6"/>
      <c r="H67" s="7"/>
      <c r="I67" s="7"/>
      <c r="J67" s="7"/>
      <c r="K67" s="9"/>
      <c r="L67" s="3"/>
    </row>
    <row r="68" customFormat="false" ht="15" hidden="false" customHeight="false" outlineLevel="0" collapsed="false">
      <c r="A68" s="32"/>
      <c r="B68" s="250" t="n">
        <v>3</v>
      </c>
      <c r="C68" s="251" t="s">
        <v>121</v>
      </c>
      <c r="D68" s="252" t="n">
        <f aca="false">+D69+D70</f>
        <v>0</v>
      </c>
      <c r="E68" s="252" t="n">
        <f aca="false">+E69+E70</f>
        <v>0</v>
      </c>
      <c r="F68" s="267" t="n">
        <f aca="false">+F69+F70</f>
        <v>0</v>
      </c>
      <c r="G68" s="6"/>
      <c r="H68" s="7" t="str">
        <f aca="false">IF(D68=SUM(D69:D70),"OK","ΣΦΑΛΜΑ")</f>
        <v>OK</v>
      </c>
      <c r="I68" s="7" t="str">
        <f aca="false">IF(E68=SUM(E69:E70),"OK","ΣΦΑΛΜΑ")</f>
        <v>OK</v>
      </c>
      <c r="J68" s="7" t="str">
        <f aca="false">IF(F68=SUM(F69:F70),"OK","ΣΦΑΛΜΑ")</f>
        <v>OK</v>
      </c>
      <c r="K68" s="37" t="s">
        <v>122</v>
      </c>
      <c r="L68" s="3"/>
    </row>
    <row r="69" customFormat="false" ht="15" hidden="false" customHeight="false" outlineLevel="0" collapsed="false">
      <c r="A69" s="38"/>
      <c r="B69" s="254" t="n">
        <v>31</v>
      </c>
      <c r="C69" s="255" t="s">
        <v>123</v>
      </c>
      <c r="D69" s="256"/>
      <c r="E69" s="256"/>
      <c r="F69" s="257"/>
      <c r="G69" s="6"/>
      <c r="H69" s="7"/>
      <c r="I69" s="7"/>
      <c r="J69" s="7"/>
      <c r="K69" s="9"/>
      <c r="L69" s="3"/>
    </row>
    <row r="70" customFormat="false" ht="24" hidden="false" customHeight="false" outlineLevel="0" collapsed="false">
      <c r="A70" s="38"/>
      <c r="B70" s="254" t="n">
        <v>32</v>
      </c>
      <c r="C70" s="279" t="s">
        <v>124</v>
      </c>
      <c r="D70" s="256"/>
      <c r="E70" s="256"/>
      <c r="F70" s="257"/>
      <c r="G70" s="6"/>
      <c r="H70" s="7" t="str">
        <f aca="false">IF(D70&gt;=D71,"OK","ΣΦΑΛΜΑ")</f>
        <v>OK</v>
      </c>
      <c r="I70" s="7" t="str">
        <f aca="false">IF(E70&gt;=E71,"OK","ΣΦΑΛΜΑ")</f>
        <v>OK</v>
      </c>
      <c r="J70" s="7" t="str">
        <f aca="false">IF(F70&gt;=F71,"OK","ΣΦΑΛΜΑ")</f>
        <v>OK</v>
      </c>
      <c r="K70" s="37" t="s">
        <v>125</v>
      </c>
      <c r="L70" s="3"/>
    </row>
    <row r="71" customFormat="false" ht="15" hidden="false" customHeight="false" outlineLevel="0" collapsed="false">
      <c r="A71" s="38"/>
      <c r="B71" s="258" t="s">
        <v>126</v>
      </c>
      <c r="C71" s="280" t="s">
        <v>127</v>
      </c>
      <c r="D71" s="256"/>
      <c r="E71" s="256"/>
      <c r="F71" s="257"/>
      <c r="G71" s="6"/>
      <c r="H71" s="7"/>
      <c r="I71" s="7"/>
      <c r="J71" s="7"/>
      <c r="K71" s="9"/>
      <c r="L71" s="3"/>
    </row>
    <row r="72" customFormat="false" ht="24" hidden="false" customHeight="false" outlineLevel="0" collapsed="false">
      <c r="A72" s="32"/>
      <c r="B72" s="250" t="n">
        <v>4</v>
      </c>
      <c r="C72" s="251" t="s">
        <v>128</v>
      </c>
      <c r="D72" s="252" t="n">
        <f aca="false">D73+D74</f>
        <v>0</v>
      </c>
      <c r="E72" s="252" t="n">
        <f aca="false">E73+E74</f>
        <v>0</v>
      </c>
      <c r="F72" s="267" t="n">
        <f aca="false">F73+F74</f>
        <v>0</v>
      </c>
      <c r="G72" s="71"/>
      <c r="H72" s="7" t="str">
        <f aca="false">IF(D72=SUM(D73:D74),"OK","ΣΦΑΛΜΑ")</f>
        <v>OK</v>
      </c>
      <c r="I72" s="7" t="str">
        <f aca="false">IF(E72=SUM(E73:E74),"OK","ΣΦΑΛΜΑ")</f>
        <v>OK</v>
      </c>
      <c r="J72" s="7" t="str">
        <f aca="false">IF(F72=SUM(F73:F74),"OK","ΣΦΑΛΜΑ")</f>
        <v>OK</v>
      </c>
      <c r="K72" s="37" t="s">
        <v>129</v>
      </c>
      <c r="L72" s="3"/>
    </row>
    <row r="73" customFormat="false" ht="15" hidden="false" customHeight="false" outlineLevel="0" collapsed="false">
      <c r="A73" s="43"/>
      <c r="B73" s="281" t="s">
        <v>130</v>
      </c>
      <c r="C73" s="282" t="s">
        <v>131</v>
      </c>
      <c r="D73" s="276"/>
      <c r="E73" s="276"/>
      <c r="F73" s="277"/>
      <c r="G73" s="6"/>
      <c r="H73" s="7"/>
      <c r="I73" s="7"/>
      <c r="J73" s="7"/>
      <c r="K73" s="9"/>
      <c r="L73" s="3"/>
    </row>
    <row r="74" customFormat="false" ht="15" hidden="false" customHeight="false" outlineLevel="0" collapsed="false">
      <c r="A74" s="43"/>
      <c r="B74" s="281" t="s">
        <v>132</v>
      </c>
      <c r="C74" s="282" t="s">
        <v>133</v>
      </c>
      <c r="D74" s="276"/>
      <c r="E74" s="276"/>
      <c r="F74" s="277"/>
      <c r="G74" s="6"/>
      <c r="H74" s="7" t="str">
        <f aca="false">IF(D74&gt;=SUM(D75:D76),"OK","ΣΦΑΛΜΑ")</f>
        <v>OK</v>
      </c>
      <c r="I74" s="7" t="str">
        <f aca="false">IF(E74&gt;=SUM(E75:E76),"OK","ΣΦΑΛΜΑ")</f>
        <v>OK</v>
      </c>
      <c r="J74" s="7" t="str">
        <f aca="false">IF(F74&gt;=SUM(F75:F76),"OK","ΣΦΑΛΜΑ")</f>
        <v>OK</v>
      </c>
      <c r="K74" s="37" t="s">
        <v>134</v>
      </c>
      <c r="L74" s="3"/>
    </row>
    <row r="75" customFormat="false" ht="24" hidden="false" customHeight="false" outlineLevel="0" collapsed="false">
      <c r="A75" s="43"/>
      <c r="B75" s="283" t="s">
        <v>135</v>
      </c>
      <c r="C75" s="284" t="s">
        <v>136</v>
      </c>
      <c r="D75" s="285"/>
      <c r="E75" s="285"/>
      <c r="F75" s="286"/>
      <c r="G75" s="6"/>
      <c r="H75" s="7"/>
      <c r="I75" s="7"/>
      <c r="J75" s="7"/>
      <c r="K75" s="9"/>
      <c r="L75" s="3"/>
    </row>
    <row r="76" customFormat="false" ht="15" hidden="false" customHeight="false" outlineLevel="0" collapsed="false">
      <c r="A76" s="43"/>
      <c r="B76" s="283" t="s">
        <v>137</v>
      </c>
      <c r="C76" s="284" t="s">
        <v>138</v>
      </c>
      <c r="D76" s="285"/>
      <c r="E76" s="285"/>
      <c r="F76" s="286"/>
      <c r="G76" s="6"/>
      <c r="H76" s="7"/>
      <c r="I76" s="7"/>
      <c r="J76" s="7"/>
      <c r="K76" s="9"/>
      <c r="L76" s="3"/>
    </row>
    <row r="77" customFormat="false" ht="15" hidden="false" customHeight="false" outlineLevel="0" collapsed="false">
      <c r="A77" s="32"/>
      <c r="B77" s="250" t="n">
        <v>5</v>
      </c>
      <c r="C77" s="251" t="s">
        <v>139</v>
      </c>
      <c r="D77" s="252" t="n">
        <f aca="false">D78</f>
        <v>0</v>
      </c>
      <c r="E77" s="252" t="n">
        <f aca="false">+E78</f>
        <v>0</v>
      </c>
      <c r="F77" s="267" t="n">
        <f aca="false">+F78</f>
        <v>0</v>
      </c>
      <c r="G77" s="6"/>
      <c r="H77" s="7" t="str">
        <f aca="false">IF(D77=D78,"OK","ΣΦΑΛΜΑ")</f>
        <v>OK</v>
      </c>
      <c r="I77" s="7" t="str">
        <f aca="false">IF(E77=E78,"OK","ΣΦΑΛΜΑ")</f>
        <v>OK</v>
      </c>
      <c r="J77" s="7" t="str">
        <f aca="false">IF(F77=F78,"OK","ΣΦΑΛΜΑ")</f>
        <v>OK</v>
      </c>
      <c r="K77" s="37" t="s">
        <v>140</v>
      </c>
      <c r="L77" s="3"/>
    </row>
    <row r="78" customFormat="false" ht="15" hidden="false" customHeight="false" outlineLevel="0" collapsed="false">
      <c r="A78" s="32"/>
      <c r="B78" s="254" t="s">
        <v>141</v>
      </c>
      <c r="C78" s="255" t="s">
        <v>142</v>
      </c>
      <c r="D78" s="256" t="n">
        <f aca="false">D79+D84</f>
        <v>0</v>
      </c>
      <c r="E78" s="256" t="n">
        <f aca="false">E79+E84</f>
        <v>0</v>
      </c>
      <c r="F78" s="257" t="n">
        <f aca="false">F79+F84</f>
        <v>0</v>
      </c>
      <c r="G78" s="6"/>
      <c r="H78" s="7" t="str">
        <f aca="false">IF(D78=SUM(D79,D84),"OK","ΣΦΑΛΜΑ")</f>
        <v>OK</v>
      </c>
      <c r="I78" s="7" t="str">
        <f aca="false">IF(E78=SUM(E79,E84),"OK","ΣΦΑΛΜΑ")</f>
        <v>OK</v>
      </c>
      <c r="J78" s="7" t="str">
        <f aca="false">IF(F78=SUM(F79,F84),"OK","ΣΦΑΛΜΑ")</f>
        <v>OK</v>
      </c>
      <c r="K78" s="37" t="s">
        <v>143</v>
      </c>
      <c r="L78" s="3"/>
    </row>
    <row r="79" customFormat="false" ht="15" hidden="false" customHeight="false" outlineLevel="0" collapsed="false">
      <c r="A79" s="43"/>
      <c r="B79" s="254" t="s">
        <v>144</v>
      </c>
      <c r="C79" s="255" t="s">
        <v>145</v>
      </c>
      <c r="D79" s="256" t="n">
        <f aca="false">D80+D81+D82+D83</f>
        <v>0</v>
      </c>
      <c r="E79" s="256" t="n">
        <f aca="false">E80+E81+E82+E83</f>
        <v>0</v>
      </c>
      <c r="F79" s="273" t="n">
        <f aca="false">F80+F81+F82+F83</f>
        <v>0</v>
      </c>
      <c r="G79" s="6"/>
      <c r="H79" s="7" t="str">
        <f aca="false">IF(D79=SUM(D80:D83),"OK","ΣΦΑΛΜΑ")</f>
        <v>OK</v>
      </c>
      <c r="I79" s="7" t="str">
        <f aca="false">IF(E79=SUM(E80:E83),"OK","ΣΦΑΛΜΑ")</f>
        <v>OK</v>
      </c>
      <c r="J79" s="7" t="str">
        <f aca="false">IF(F79=SUM(F80:F83),"OK","ΣΦΑΛΜΑ")</f>
        <v>OK</v>
      </c>
      <c r="K79" s="9" t="s">
        <v>146</v>
      </c>
      <c r="L79" s="3"/>
    </row>
    <row r="80" customFormat="false" ht="24" hidden="false" customHeight="false" outlineLevel="0" collapsed="false">
      <c r="A80" s="78"/>
      <c r="B80" s="283" t="n">
        <v>5111</v>
      </c>
      <c r="C80" s="284" t="s">
        <v>147</v>
      </c>
      <c r="D80" s="285"/>
      <c r="E80" s="285"/>
      <c r="F80" s="286"/>
      <c r="G80" s="6"/>
      <c r="H80" s="7"/>
      <c r="I80" s="7"/>
      <c r="J80" s="7"/>
      <c r="K80" s="9"/>
      <c r="L80" s="3"/>
    </row>
    <row r="81" customFormat="false" ht="24" hidden="false" customHeight="false" outlineLevel="0" collapsed="false">
      <c r="A81" s="78"/>
      <c r="B81" s="283" t="n">
        <v>5112</v>
      </c>
      <c r="C81" s="284" t="s">
        <v>148</v>
      </c>
      <c r="D81" s="285"/>
      <c r="E81" s="285"/>
      <c r="F81" s="286"/>
      <c r="G81" s="6"/>
      <c r="H81" s="7"/>
      <c r="I81" s="7"/>
      <c r="J81" s="7"/>
      <c r="K81" s="9"/>
      <c r="L81" s="3"/>
    </row>
    <row r="82" customFormat="false" ht="24" hidden="false" customHeight="false" outlineLevel="0" collapsed="false">
      <c r="A82" s="78"/>
      <c r="B82" s="283" t="n">
        <v>5113</v>
      </c>
      <c r="C82" s="284" t="s">
        <v>149</v>
      </c>
      <c r="D82" s="285"/>
      <c r="E82" s="285"/>
      <c r="F82" s="286"/>
      <c r="G82" s="6"/>
      <c r="H82" s="7"/>
      <c r="I82" s="7"/>
      <c r="J82" s="7"/>
      <c r="K82" s="9"/>
      <c r="L82" s="3"/>
    </row>
    <row r="83" customFormat="false" ht="24" hidden="false" customHeight="false" outlineLevel="0" collapsed="false">
      <c r="A83" s="78"/>
      <c r="B83" s="283" t="n">
        <v>5119</v>
      </c>
      <c r="C83" s="274" t="s">
        <v>150</v>
      </c>
      <c r="D83" s="285"/>
      <c r="E83" s="285"/>
      <c r="F83" s="286"/>
      <c r="G83" s="6" t="s">
        <v>246</v>
      </c>
      <c r="H83" s="7"/>
      <c r="I83" s="7"/>
      <c r="J83" s="7"/>
      <c r="K83" s="9"/>
      <c r="L83" s="3"/>
    </row>
    <row r="84" customFormat="false" ht="15" hidden="false" customHeight="false" outlineLevel="0" collapsed="false">
      <c r="A84" s="43"/>
      <c r="B84" s="254" t="s">
        <v>151</v>
      </c>
      <c r="C84" s="255" t="s">
        <v>152</v>
      </c>
      <c r="D84" s="256" t="n">
        <f aca="false">D85+D86+D87+D88+D89</f>
        <v>0</v>
      </c>
      <c r="E84" s="256" t="n">
        <f aca="false">E85+E86+E87+E88+E89</f>
        <v>0</v>
      </c>
      <c r="F84" s="257" t="n">
        <f aca="false">F85+F86+F87+F88+F89</f>
        <v>0</v>
      </c>
      <c r="G84" s="6"/>
      <c r="H84" s="7" t="str">
        <f aca="false">IF(D84=SUM(D85:D89),"OK","ΣΦΑΛΜΑ")</f>
        <v>OK</v>
      </c>
      <c r="I84" s="7" t="str">
        <f aca="false">IF(E84=SUM(E85:E89),"OK","ΣΦΑΛΜΑ")</f>
        <v>OK</v>
      </c>
      <c r="J84" s="7" t="str">
        <f aca="false">IF(F84=SUM(F85:F89),"OK","ΣΦΑΛΜΑ")</f>
        <v>OK</v>
      </c>
      <c r="K84" s="9" t="s">
        <v>153</v>
      </c>
      <c r="L84" s="3"/>
    </row>
    <row r="85" customFormat="false" ht="24" hidden="false" customHeight="false" outlineLevel="0" collapsed="false">
      <c r="A85" s="79"/>
      <c r="B85" s="283" t="n">
        <v>5121</v>
      </c>
      <c r="C85" s="284" t="s">
        <v>154</v>
      </c>
      <c r="D85" s="285"/>
      <c r="E85" s="285"/>
      <c r="F85" s="286"/>
      <c r="G85" s="6"/>
      <c r="H85" s="7"/>
      <c r="I85" s="7"/>
      <c r="J85" s="7"/>
      <c r="K85" s="9"/>
      <c r="L85" s="3"/>
    </row>
    <row r="86" customFormat="false" ht="24" hidden="false" customHeight="false" outlineLevel="0" collapsed="false">
      <c r="A86" s="79"/>
      <c r="B86" s="283" t="n">
        <v>5122</v>
      </c>
      <c r="C86" s="284" t="s">
        <v>155</v>
      </c>
      <c r="D86" s="285"/>
      <c r="E86" s="285"/>
      <c r="F86" s="286"/>
      <c r="G86" s="6"/>
      <c r="H86" s="7"/>
      <c r="I86" s="7"/>
      <c r="J86" s="7"/>
      <c r="K86" s="9"/>
      <c r="L86" s="3"/>
    </row>
    <row r="87" customFormat="false" ht="24" hidden="false" customHeight="false" outlineLevel="0" collapsed="false">
      <c r="A87" s="79"/>
      <c r="B87" s="283" t="n">
        <v>5123</v>
      </c>
      <c r="C87" s="284" t="s">
        <v>156</v>
      </c>
      <c r="D87" s="285"/>
      <c r="E87" s="285"/>
      <c r="F87" s="286"/>
      <c r="G87" s="6"/>
      <c r="H87" s="7"/>
      <c r="I87" s="7"/>
      <c r="J87" s="7"/>
      <c r="K87" s="9"/>
      <c r="L87" s="3"/>
    </row>
    <row r="88" customFormat="false" ht="24" hidden="false" customHeight="false" outlineLevel="0" collapsed="false">
      <c r="A88" s="79"/>
      <c r="B88" s="283" t="s">
        <v>157</v>
      </c>
      <c r="C88" s="284" t="s">
        <v>158</v>
      </c>
      <c r="D88" s="285"/>
      <c r="E88" s="285"/>
      <c r="F88" s="286"/>
      <c r="G88" s="6"/>
      <c r="H88" s="7"/>
      <c r="I88" s="7"/>
      <c r="J88" s="7"/>
      <c r="K88" s="9"/>
      <c r="L88" s="3"/>
    </row>
    <row r="89" customFormat="false" ht="24" hidden="false" customHeight="false" outlineLevel="0" collapsed="false">
      <c r="A89" s="79"/>
      <c r="B89" s="283" t="n">
        <v>5129</v>
      </c>
      <c r="C89" s="274" t="s">
        <v>159</v>
      </c>
      <c r="D89" s="285"/>
      <c r="E89" s="285"/>
      <c r="F89" s="286"/>
      <c r="G89" s="6" t="s">
        <v>246</v>
      </c>
      <c r="H89" s="7"/>
      <c r="I89" s="7"/>
      <c r="J89" s="7"/>
      <c r="K89" s="9"/>
      <c r="L89" s="3"/>
    </row>
    <row r="90" customFormat="false" ht="15" hidden="false" customHeight="false" outlineLevel="0" collapsed="false">
      <c r="A90" s="32"/>
      <c r="B90" s="254" t="s">
        <v>160</v>
      </c>
      <c r="C90" s="255" t="s">
        <v>409</v>
      </c>
      <c r="D90" s="256" t="n">
        <f aca="false">D16+D35+D64+D68+D72+D77</f>
        <v>0</v>
      </c>
      <c r="E90" s="287" t="n">
        <f aca="false">E16+E35+E64+E68+E72+E77</f>
        <v>0</v>
      </c>
      <c r="F90" s="288" t="n">
        <f aca="false">F16+F35+F64+F68+F72+F77</f>
        <v>0</v>
      </c>
      <c r="G90" s="6"/>
      <c r="H90" s="7" t="str">
        <f aca="false">IF(D90=SUM(D16,D35,D64,D68,D72,D77),"OK","ΣΦΑΛΜΑ")</f>
        <v>OK</v>
      </c>
      <c r="I90" s="7" t="str">
        <f aca="false">IF(E90=SUM(E16,E35,E64,E68,E72,E77),"OK","ΣΦΑΛΜΑ")</f>
        <v>OK</v>
      </c>
      <c r="J90" s="7" t="str">
        <f aca="false">IF(F90=SUM(F16,F35,F64,F68,F72,F77),"OK","ΣΦΑΛΜΑ")</f>
        <v>OK</v>
      </c>
      <c r="K90" s="37" t="s">
        <v>162</v>
      </c>
      <c r="L90" s="3"/>
    </row>
    <row r="91" customFormat="false" ht="15.75" hidden="false" customHeight="false" outlineLevel="0" collapsed="false">
      <c r="A91" s="32"/>
      <c r="B91" s="289" t="s">
        <v>163</v>
      </c>
      <c r="C91" s="290" t="s">
        <v>164</v>
      </c>
      <c r="D91" s="291" t="n">
        <f aca="false">D90-D77</f>
        <v>0</v>
      </c>
      <c r="E91" s="292" t="n">
        <f aca="false">E90-E77</f>
        <v>0</v>
      </c>
      <c r="F91" s="293" t="n">
        <f aca="false">F90-F77</f>
        <v>0</v>
      </c>
      <c r="G91" s="6"/>
      <c r="H91" s="7" t="str">
        <f aca="false">IF(D91=D90-D77,"OK","ΣΦΑΛΜΑ")</f>
        <v>OK</v>
      </c>
      <c r="I91" s="7" t="str">
        <f aca="false">IF(E91=E90-E77,"OK","ΣΦΑΛΜΑ")</f>
        <v>OK</v>
      </c>
      <c r="J91" s="7" t="str">
        <f aca="false">IF(F91=F90-F77,"OK","ΣΦΑΛΜΑ")</f>
        <v>OK</v>
      </c>
      <c r="K91" s="37" t="s">
        <v>165</v>
      </c>
      <c r="L91" s="3"/>
    </row>
    <row r="92" customFormat="false" ht="15" hidden="false" customHeight="false" outlineLevel="0" collapsed="false">
      <c r="A92" s="32"/>
      <c r="B92" s="4"/>
      <c r="C92" s="4"/>
      <c r="D92" s="4"/>
      <c r="E92" s="4"/>
      <c r="F92" s="4"/>
      <c r="G92" s="6"/>
      <c r="H92" s="7"/>
      <c r="I92" s="7"/>
      <c r="J92" s="7"/>
      <c r="K92" s="9"/>
      <c r="L92" s="3"/>
    </row>
    <row r="93" customFormat="false" ht="15.75" hidden="false" customHeight="false" outlineLevel="0" collapsed="false">
      <c r="A93" s="32"/>
      <c r="B93" s="24" t="s">
        <v>166</v>
      </c>
      <c r="C93" s="24"/>
      <c r="D93" s="24"/>
      <c r="E93" s="24"/>
      <c r="F93" s="89"/>
      <c r="G93" s="6"/>
      <c r="H93" s="7"/>
      <c r="I93" s="7"/>
      <c r="J93" s="7"/>
      <c r="K93" s="9"/>
      <c r="L93" s="3"/>
    </row>
    <row r="94" customFormat="false" ht="38.25" hidden="false" customHeight="false" outlineLevel="0" collapsed="false">
      <c r="A94" s="32"/>
      <c r="B94" s="26" t="s">
        <v>15</v>
      </c>
      <c r="C94" s="27" t="s">
        <v>16</v>
      </c>
      <c r="D94" s="28" t="s">
        <v>17</v>
      </c>
      <c r="E94" s="28" t="s">
        <v>18</v>
      </c>
      <c r="F94" s="29" t="s">
        <v>19</v>
      </c>
      <c r="G94" s="6"/>
      <c r="H94" s="7"/>
      <c r="I94" s="7"/>
      <c r="J94" s="7"/>
      <c r="K94" s="9"/>
      <c r="L94" s="3"/>
    </row>
    <row r="95" customFormat="false" ht="51" hidden="false" customHeight="false" outlineLevel="0" collapsed="false">
      <c r="A95" s="38"/>
      <c r="B95" s="26"/>
      <c r="C95" s="27"/>
      <c r="D95" s="30" t="s">
        <v>20</v>
      </c>
      <c r="E95" s="30"/>
      <c r="F95" s="31" t="s">
        <v>21</v>
      </c>
      <c r="G95" s="6"/>
      <c r="H95" s="7"/>
      <c r="I95" s="7"/>
      <c r="J95" s="7"/>
      <c r="K95" s="9"/>
      <c r="L95" s="3"/>
    </row>
    <row r="96" customFormat="false" ht="15" hidden="false" customHeight="false" outlineLevel="0" collapsed="false">
      <c r="A96" s="32"/>
      <c r="B96" s="90" t="n">
        <v>6</v>
      </c>
      <c r="C96" s="34" t="s">
        <v>167</v>
      </c>
      <c r="D96" s="91" t="n">
        <f aca="false">+D97+D111+D113+D114+D118+D119+D131+D132+D144</f>
        <v>0</v>
      </c>
      <c r="E96" s="91" t="n">
        <f aca="false">+E97+E111+E113+E114+E118+E119+E131+E132+E144</f>
        <v>0</v>
      </c>
      <c r="F96" s="92" t="n">
        <f aca="false">+F97+F111+F113+F114+F118+F119+F131+F132+F144</f>
        <v>0</v>
      </c>
      <c r="G96" s="6"/>
      <c r="H96" s="7" t="str">
        <f aca="false">IF(D96=SUM(D97,D111,D113,D114,D118,D119,D131,D132,D144),"OK","ΣΦΑΛΜΑ")</f>
        <v>OK</v>
      </c>
      <c r="I96" s="7" t="str">
        <f aca="false">IF(E96=SUM(E97,E111,E113,E114,E118,E119,E131,E132,E144),"OK","ΣΦΑΛΜΑ")</f>
        <v>OK</v>
      </c>
      <c r="J96" s="7" t="str">
        <f aca="false">IF(F96=SUM(F97,F111,F113,F114,F118,F119,F131,F132,F144),"OK","ΣΦΑΛΜΑ")</f>
        <v>OK</v>
      </c>
      <c r="K96" s="37" t="s">
        <v>168</v>
      </c>
      <c r="L96" s="3"/>
    </row>
    <row r="97" customFormat="false" ht="15" hidden="false" customHeight="false" outlineLevel="0" collapsed="false">
      <c r="A97" s="32"/>
      <c r="B97" s="93" t="n">
        <v>60</v>
      </c>
      <c r="C97" s="40" t="s">
        <v>169</v>
      </c>
      <c r="D97" s="94" t="n">
        <f aca="false">D98+D99+D100+D101+D102+D109+D110</f>
        <v>0</v>
      </c>
      <c r="E97" s="94" t="n">
        <f aca="false">E98+E99+E100+E101+E102+E109+E110</f>
        <v>0</v>
      </c>
      <c r="F97" s="95" t="n">
        <f aca="false">F98+F99+F100+F101+F102+F109+F110</f>
        <v>0</v>
      </c>
      <c r="G97" s="6"/>
      <c r="H97" s="7" t="str">
        <f aca="false">IF(D97=SUM(D98:D102,D109:D110),"OK","ΣΦΑΛΜΑ")</f>
        <v>OK</v>
      </c>
      <c r="I97" s="7" t="str">
        <f aca="false">IF(E97=SUM(E98:E102,E109:E110),"OK","ΣΦΑΛΜΑ")</f>
        <v>OK</v>
      </c>
      <c r="J97" s="7" t="str">
        <f aca="false">IF(F97=SUM(F98:F102,F109:F110),"OK","ΣΦΑΛΜΑ")</f>
        <v>OK</v>
      </c>
      <c r="K97" s="37" t="s">
        <v>170</v>
      </c>
      <c r="L97" s="3"/>
    </row>
    <row r="98" customFormat="false" ht="15" hidden="false" customHeight="false" outlineLevel="0" collapsed="false">
      <c r="A98" s="43"/>
      <c r="B98" s="96" t="n">
        <v>601</v>
      </c>
      <c r="C98" s="45" t="s">
        <v>171</v>
      </c>
      <c r="D98" s="97"/>
      <c r="E98" s="97"/>
      <c r="F98" s="98"/>
      <c r="G98" s="6"/>
      <c r="H98" s="7"/>
      <c r="I98" s="7"/>
      <c r="J98" s="7"/>
      <c r="K98" s="9"/>
      <c r="L98" s="3"/>
    </row>
    <row r="99" customFormat="false" ht="15" hidden="false" customHeight="false" outlineLevel="0" collapsed="false">
      <c r="A99" s="43"/>
      <c r="B99" s="96" t="n">
        <v>602</v>
      </c>
      <c r="C99" s="45" t="s">
        <v>172</v>
      </c>
      <c r="D99" s="97"/>
      <c r="E99" s="97"/>
      <c r="F99" s="98"/>
      <c r="G99" s="6"/>
      <c r="H99" s="7"/>
      <c r="I99" s="7"/>
      <c r="J99" s="7"/>
      <c r="K99" s="9"/>
      <c r="L99" s="3"/>
    </row>
    <row r="100" customFormat="false" ht="15" hidden="false" customHeight="false" outlineLevel="0" collapsed="false">
      <c r="A100" s="43"/>
      <c r="B100" s="96" t="n">
        <v>603</v>
      </c>
      <c r="C100" s="45" t="s">
        <v>173</v>
      </c>
      <c r="D100" s="97"/>
      <c r="E100" s="97"/>
      <c r="F100" s="98"/>
      <c r="G100" s="6"/>
      <c r="H100" s="7"/>
      <c r="I100" s="7"/>
      <c r="J100" s="7"/>
      <c r="K100" s="9"/>
      <c r="L100" s="3"/>
    </row>
    <row r="101" customFormat="false" ht="25.5" hidden="false" customHeight="false" outlineLevel="0" collapsed="false">
      <c r="A101" s="43"/>
      <c r="B101" s="99" t="n">
        <v>604</v>
      </c>
      <c r="C101" s="45" t="s">
        <v>174</v>
      </c>
      <c r="D101" s="97"/>
      <c r="E101" s="97"/>
      <c r="F101" s="98"/>
      <c r="G101" s="6"/>
      <c r="H101" s="7"/>
      <c r="I101" s="7"/>
      <c r="J101" s="7"/>
      <c r="K101" s="9"/>
      <c r="L101" s="3"/>
    </row>
    <row r="102" customFormat="false" ht="15" hidden="false" customHeight="false" outlineLevel="0" collapsed="false">
      <c r="A102" s="43"/>
      <c r="B102" s="96" t="n">
        <v>605</v>
      </c>
      <c r="C102" s="45" t="s">
        <v>175</v>
      </c>
      <c r="D102" s="41" t="n">
        <f aca="false">D103+D104+D105+D106+D107+D108</f>
        <v>0</v>
      </c>
      <c r="E102" s="41" t="n">
        <f aca="false">E103+E104+E105+E106+E107+E108</f>
        <v>0</v>
      </c>
      <c r="F102" s="42" t="n">
        <f aca="false">F103+F104+F105+F106+F107+F108</f>
        <v>0</v>
      </c>
      <c r="G102" s="6"/>
      <c r="H102" s="7" t="str">
        <f aca="false">IF(D102=SUM(D103:D108),"OK","ΣΦΑΛΜΑ")</f>
        <v>OK</v>
      </c>
      <c r="I102" s="7" t="str">
        <f aca="false">IF(E102=SUM(E103:E108),"OK","ΣΦΑΛΜΑ")</f>
        <v>OK</v>
      </c>
      <c r="J102" s="7" t="str">
        <f aca="false">IF(F102=SUM(F103:F108),"OK","ΣΦΑΛΜΑ")</f>
        <v>OK</v>
      </c>
      <c r="K102" s="37" t="s">
        <v>176</v>
      </c>
      <c r="L102" s="3"/>
    </row>
    <row r="103" customFormat="false" ht="15" hidden="false" customHeight="false" outlineLevel="0" collapsed="false">
      <c r="A103" s="43"/>
      <c r="B103" s="96" t="n">
        <v>6051</v>
      </c>
      <c r="C103" s="45" t="s">
        <v>177</v>
      </c>
      <c r="D103" s="97"/>
      <c r="E103" s="97"/>
      <c r="F103" s="98"/>
      <c r="G103" s="6"/>
      <c r="H103" s="7"/>
      <c r="I103" s="7"/>
      <c r="J103" s="7"/>
      <c r="K103" s="9"/>
      <c r="L103" s="3"/>
    </row>
    <row r="104" customFormat="false" ht="15" hidden="false" customHeight="false" outlineLevel="0" collapsed="false">
      <c r="A104" s="43"/>
      <c r="B104" s="96" t="n">
        <v>6052</v>
      </c>
      <c r="C104" s="45" t="s">
        <v>178</v>
      </c>
      <c r="D104" s="97"/>
      <c r="E104" s="97"/>
      <c r="F104" s="98"/>
      <c r="G104" s="6"/>
      <c r="H104" s="7"/>
      <c r="I104" s="7"/>
      <c r="J104" s="7"/>
      <c r="K104" s="9"/>
      <c r="L104" s="3"/>
    </row>
    <row r="105" customFormat="false" ht="15" hidden="false" customHeight="false" outlineLevel="0" collapsed="false">
      <c r="A105" s="43"/>
      <c r="B105" s="96" t="n">
        <v>6053</v>
      </c>
      <c r="C105" s="45" t="s">
        <v>179</v>
      </c>
      <c r="D105" s="97"/>
      <c r="E105" s="97"/>
      <c r="F105" s="98"/>
      <c r="G105" s="6"/>
      <c r="H105" s="7"/>
      <c r="I105" s="7"/>
      <c r="J105" s="7"/>
      <c r="K105" s="9"/>
      <c r="L105" s="3"/>
    </row>
    <row r="106" customFormat="false" ht="15" hidden="false" customHeight="false" outlineLevel="0" collapsed="false">
      <c r="A106" s="43"/>
      <c r="B106" s="96" t="n">
        <v>6054</v>
      </c>
      <c r="C106" s="45" t="s">
        <v>180</v>
      </c>
      <c r="D106" s="97"/>
      <c r="E106" s="97"/>
      <c r="F106" s="98"/>
      <c r="G106" s="6"/>
      <c r="H106" s="7"/>
      <c r="I106" s="7"/>
      <c r="J106" s="7"/>
      <c r="K106" s="9"/>
      <c r="L106" s="3"/>
    </row>
    <row r="107" customFormat="false" ht="15" hidden="false" customHeight="false" outlineLevel="0" collapsed="false">
      <c r="A107" s="43"/>
      <c r="B107" s="96" t="n">
        <v>6055</v>
      </c>
      <c r="C107" s="45" t="s">
        <v>181</v>
      </c>
      <c r="D107" s="97"/>
      <c r="E107" s="97"/>
      <c r="F107" s="98"/>
      <c r="G107" s="6"/>
      <c r="H107" s="7"/>
      <c r="I107" s="7"/>
      <c r="J107" s="7"/>
      <c r="K107" s="9"/>
      <c r="L107" s="3"/>
    </row>
    <row r="108" customFormat="false" ht="15" hidden="false" customHeight="false" outlineLevel="0" collapsed="false">
      <c r="A108" s="43"/>
      <c r="B108" s="96" t="n">
        <v>6056</v>
      </c>
      <c r="C108" s="45" t="s">
        <v>182</v>
      </c>
      <c r="D108" s="97"/>
      <c r="E108" s="97"/>
      <c r="F108" s="98"/>
      <c r="G108" s="6"/>
      <c r="H108" s="7"/>
      <c r="I108" s="7"/>
      <c r="J108" s="7"/>
      <c r="K108" s="9"/>
      <c r="L108" s="3"/>
    </row>
    <row r="109" customFormat="false" ht="15" hidden="false" customHeight="false" outlineLevel="0" collapsed="false">
      <c r="A109" s="43"/>
      <c r="B109" s="96" t="n">
        <v>606</v>
      </c>
      <c r="C109" s="45" t="s">
        <v>183</v>
      </c>
      <c r="D109" s="97"/>
      <c r="E109" s="97"/>
      <c r="F109" s="98"/>
      <c r="G109" s="6"/>
      <c r="H109" s="7"/>
      <c r="I109" s="7"/>
      <c r="J109" s="7"/>
      <c r="K109" s="9"/>
      <c r="L109" s="3"/>
    </row>
    <row r="110" customFormat="false" ht="15" hidden="false" customHeight="false" outlineLevel="0" collapsed="false">
      <c r="A110" s="43"/>
      <c r="B110" s="96" t="n">
        <v>607</v>
      </c>
      <c r="C110" s="45" t="s">
        <v>184</v>
      </c>
      <c r="D110" s="97"/>
      <c r="E110" s="97"/>
      <c r="F110" s="98"/>
      <c r="G110" s="6"/>
      <c r="H110" s="7"/>
      <c r="I110" s="7"/>
      <c r="J110" s="7"/>
      <c r="K110" s="9"/>
      <c r="L110" s="3"/>
    </row>
    <row r="111" customFormat="false" ht="15" hidden="false" customHeight="false" outlineLevel="0" collapsed="false">
      <c r="A111" s="32"/>
      <c r="B111" s="65" t="n">
        <v>61</v>
      </c>
      <c r="C111" s="40" t="s">
        <v>185</v>
      </c>
      <c r="D111" s="94"/>
      <c r="E111" s="94"/>
      <c r="F111" s="95"/>
      <c r="G111" s="6"/>
      <c r="H111" s="7" t="str">
        <f aca="false">IF(D111&gt;=D112,"OK","ΣΦΑΛΜΑ")</f>
        <v>OK</v>
      </c>
      <c r="I111" s="7" t="str">
        <f aca="false">IF(E111&gt;=E112,"OK","ΣΦΑΛΜΑ")</f>
        <v>OK</v>
      </c>
      <c r="J111" s="7" t="str">
        <f aca="false">IF(F111&gt;=F112,"OK","ΣΦΑΛΜΑ")</f>
        <v>OK</v>
      </c>
      <c r="K111" s="37" t="s">
        <v>186</v>
      </c>
      <c r="L111" s="3"/>
    </row>
    <row r="112" customFormat="false" ht="15" hidden="false" customHeight="false" outlineLevel="0" collapsed="false">
      <c r="A112" s="32"/>
      <c r="B112" s="96" t="n">
        <v>612</v>
      </c>
      <c r="C112" s="45" t="s">
        <v>187</v>
      </c>
      <c r="D112" s="94"/>
      <c r="E112" s="94"/>
      <c r="F112" s="95"/>
      <c r="G112" s="6"/>
      <c r="H112" s="7"/>
      <c r="I112" s="7"/>
      <c r="J112" s="7"/>
      <c r="K112" s="9"/>
      <c r="L112" s="3"/>
    </row>
    <row r="113" customFormat="false" ht="15" hidden="false" customHeight="false" outlineLevel="0" collapsed="false">
      <c r="A113" s="32"/>
      <c r="B113" s="65" t="n">
        <v>62</v>
      </c>
      <c r="C113" s="40" t="s">
        <v>188</v>
      </c>
      <c r="D113" s="94"/>
      <c r="E113" s="94"/>
      <c r="F113" s="95"/>
      <c r="G113" s="6"/>
      <c r="H113" s="7"/>
      <c r="I113" s="7"/>
      <c r="J113" s="7"/>
      <c r="K113" s="9"/>
      <c r="L113" s="3"/>
    </row>
    <row r="114" customFormat="false" ht="15" hidden="false" customHeight="false" outlineLevel="0" collapsed="false">
      <c r="A114" s="32"/>
      <c r="B114" s="65" t="n">
        <v>63</v>
      </c>
      <c r="C114" s="40" t="s">
        <v>189</v>
      </c>
      <c r="D114" s="41" t="n">
        <f aca="false">D115+D116+D117</f>
        <v>0</v>
      </c>
      <c r="E114" s="41" t="n">
        <f aca="false">E115+E116+E117</f>
        <v>0</v>
      </c>
      <c r="F114" s="42" t="n">
        <f aca="false">F115+F116+F117</f>
        <v>0</v>
      </c>
      <c r="G114" s="6"/>
      <c r="H114" s="7" t="str">
        <f aca="false">IF(D114=SUM(D115:D117),"OK","ΣΦΑΛΜΑ")</f>
        <v>OK</v>
      </c>
      <c r="I114" s="7" t="str">
        <f aca="false">IF(E114=SUM(E115:E117),"OK","ΣΦΑΛΜΑ")</f>
        <v>OK</v>
      </c>
      <c r="J114" s="7" t="str">
        <f aca="false">IF(F114=SUM(F115:F117),"OK","ΣΦΑΛΜΑ")</f>
        <v>OK</v>
      </c>
      <c r="K114" s="37" t="s">
        <v>190</v>
      </c>
      <c r="L114" s="3"/>
    </row>
    <row r="115" customFormat="false" ht="15" hidden="false" customHeight="false" outlineLevel="0" collapsed="false">
      <c r="A115" s="32"/>
      <c r="B115" s="96" t="n">
        <v>631</v>
      </c>
      <c r="C115" s="45" t="s">
        <v>191</v>
      </c>
      <c r="D115" s="94"/>
      <c r="E115" s="94"/>
      <c r="F115" s="95"/>
      <c r="G115" s="6"/>
      <c r="H115" s="7"/>
      <c r="I115" s="7"/>
      <c r="J115" s="7"/>
      <c r="K115" s="9"/>
      <c r="L115" s="3"/>
    </row>
    <row r="116" customFormat="false" ht="15" hidden="false" customHeight="false" outlineLevel="0" collapsed="false">
      <c r="A116" s="32"/>
      <c r="B116" s="96" t="n">
        <v>632</v>
      </c>
      <c r="C116" s="45" t="s">
        <v>192</v>
      </c>
      <c r="D116" s="94"/>
      <c r="E116" s="94"/>
      <c r="F116" s="95"/>
      <c r="G116" s="6"/>
      <c r="H116" s="7"/>
      <c r="I116" s="7"/>
      <c r="J116" s="7"/>
      <c r="K116" s="9"/>
      <c r="L116" s="3"/>
    </row>
    <row r="117" customFormat="false" ht="15" hidden="false" customHeight="false" outlineLevel="0" collapsed="false">
      <c r="A117" s="32"/>
      <c r="B117" s="96" t="n">
        <v>633</v>
      </c>
      <c r="C117" s="45" t="s">
        <v>193</v>
      </c>
      <c r="D117" s="94"/>
      <c r="E117" s="94"/>
      <c r="F117" s="95"/>
      <c r="G117" s="6"/>
      <c r="H117" s="7"/>
      <c r="I117" s="7"/>
      <c r="J117" s="7"/>
      <c r="K117" s="9"/>
      <c r="L117" s="3"/>
    </row>
    <row r="118" customFormat="false" ht="15" hidden="false" customHeight="false" outlineLevel="0" collapsed="false">
      <c r="A118" s="32"/>
      <c r="B118" s="65" t="n">
        <v>64</v>
      </c>
      <c r="C118" s="40" t="s">
        <v>194</v>
      </c>
      <c r="D118" s="94"/>
      <c r="E118" s="94"/>
      <c r="F118" s="95"/>
      <c r="G118" s="6"/>
      <c r="H118" s="7"/>
      <c r="I118" s="7"/>
      <c r="J118" s="7"/>
      <c r="K118" s="9"/>
      <c r="L118" s="3"/>
    </row>
    <row r="119" customFormat="false" ht="15" hidden="false" customHeight="false" outlineLevel="0" collapsed="false">
      <c r="A119" s="32"/>
      <c r="B119" s="65" t="n">
        <v>65</v>
      </c>
      <c r="C119" s="40" t="s">
        <v>195</v>
      </c>
      <c r="D119" s="94"/>
      <c r="E119" s="94"/>
      <c r="F119" s="95"/>
      <c r="G119" s="6"/>
      <c r="H119" s="7" t="str">
        <f aca="false">IF(D119&gt;=SUM(D120:D130),"OK","ΣΦΑΛΜΑ")</f>
        <v>OK</v>
      </c>
      <c r="I119" s="7" t="str">
        <f aca="false">IF(E119&gt;=SUM(E120:E130),"OK","ΣΦΑΛΜΑ")</f>
        <v>OK</v>
      </c>
      <c r="J119" s="7" t="str">
        <f aca="false">IF(F119&gt;=SUM(F120:F130),"OK","ΣΦΑΛΜΑ")</f>
        <v>OK</v>
      </c>
      <c r="K119" s="37" t="s">
        <v>196</v>
      </c>
      <c r="L119" s="3"/>
    </row>
    <row r="120" customFormat="false" ht="15" hidden="false" customHeight="false" outlineLevel="0" collapsed="false">
      <c r="A120" s="32"/>
      <c r="B120" s="68" t="n">
        <v>6511</v>
      </c>
      <c r="C120" s="45" t="s">
        <v>197</v>
      </c>
      <c r="D120" s="97"/>
      <c r="E120" s="97"/>
      <c r="F120" s="98"/>
      <c r="G120" s="6"/>
      <c r="H120" s="7"/>
      <c r="I120" s="7"/>
      <c r="J120" s="7"/>
      <c r="K120" s="9"/>
      <c r="L120" s="3"/>
    </row>
    <row r="121" customFormat="false" ht="15" hidden="false" customHeight="false" outlineLevel="0" collapsed="false">
      <c r="A121" s="32"/>
      <c r="B121" s="68" t="n">
        <v>6512</v>
      </c>
      <c r="C121" s="45" t="s">
        <v>198</v>
      </c>
      <c r="D121" s="97"/>
      <c r="E121" s="97"/>
      <c r="F121" s="98"/>
      <c r="G121" s="6"/>
      <c r="H121" s="7"/>
      <c r="I121" s="7"/>
      <c r="J121" s="7"/>
      <c r="K121" s="9"/>
      <c r="L121" s="3"/>
    </row>
    <row r="122" customFormat="false" ht="15" hidden="false" customHeight="false" outlineLevel="0" collapsed="false">
      <c r="A122" s="32"/>
      <c r="B122" s="68" t="n">
        <v>6513</v>
      </c>
      <c r="C122" s="45" t="s">
        <v>199</v>
      </c>
      <c r="D122" s="97"/>
      <c r="E122" s="97"/>
      <c r="F122" s="98"/>
      <c r="G122" s="6"/>
      <c r="H122" s="7"/>
      <c r="I122" s="7"/>
      <c r="J122" s="7"/>
      <c r="K122" s="9"/>
      <c r="L122" s="3"/>
    </row>
    <row r="123" customFormat="false" ht="15" hidden="false" customHeight="false" outlineLevel="0" collapsed="false">
      <c r="A123" s="32"/>
      <c r="B123" s="68" t="n">
        <v>6516</v>
      </c>
      <c r="C123" s="45" t="s">
        <v>200</v>
      </c>
      <c r="D123" s="97"/>
      <c r="E123" s="97"/>
      <c r="F123" s="98"/>
      <c r="G123" s="6"/>
      <c r="H123" s="7"/>
      <c r="I123" s="7"/>
      <c r="J123" s="7"/>
      <c r="K123" s="9"/>
      <c r="L123" s="3"/>
    </row>
    <row r="124" customFormat="false" ht="15" hidden="false" customHeight="false" outlineLevel="0" collapsed="false">
      <c r="A124" s="32"/>
      <c r="B124" s="68" t="n">
        <v>6517</v>
      </c>
      <c r="C124" s="45" t="s">
        <v>201</v>
      </c>
      <c r="D124" s="97"/>
      <c r="E124" s="97"/>
      <c r="F124" s="98"/>
      <c r="G124" s="6"/>
      <c r="H124" s="7"/>
      <c r="I124" s="7"/>
      <c r="J124" s="7"/>
      <c r="K124" s="9"/>
      <c r="L124" s="3"/>
    </row>
    <row r="125" customFormat="false" ht="15" hidden="false" customHeight="false" outlineLevel="0" collapsed="false">
      <c r="A125" s="32"/>
      <c r="B125" s="68" t="n">
        <v>6518</v>
      </c>
      <c r="C125" s="45" t="s">
        <v>202</v>
      </c>
      <c r="D125" s="97"/>
      <c r="E125" s="97"/>
      <c r="F125" s="98"/>
      <c r="G125" s="6"/>
      <c r="H125" s="7"/>
      <c r="I125" s="7"/>
      <c r="J125" s="7"/>
      <c r="K125" s="9"/>
      <c r="L125" s="3"/>
    </row>
    <row r="126" customFormat="false" ht="15" hidden="false" customHeight="false" outlineLevel="0" collapsed="false">
      <c r="A126" s="32"/>
      <c r="B126" s="68" t="n">
        <v>6521</v>
      </c>
      <c r="C126" s="45" t="s">
        <v>197</v>
      </c>
      <c r="D126" s="97"/>
      <c r="E126" s="97"/>
      <c r="F126" s="98"/>
      <c r="G126" s="6"/>
      <c r="H126" s="7"/>
      <c r="I126" s="7"/>
      <c r="J126" s="7"/>
      <c r="K126" s="9"/>
      <c r="L126" s="3"/>
    </row>
    <row r="127" customFormat="false" ht="15" hidden="false" customHeight="false" outlineLevel="0" collapsed="false">
      <c r="A127" s="32"/>
      <c r="B127" s="68" t="n">
        <v>6522</v>
      </c>
      <c r="C127" s="45" t="s">
        <v>198</v>
      </c>
      <c r="D127" s="97"/>
      <c r="E127" s="97"/>
      <c r="F127" s="98"/>
      <c r="G127" s="6"/>
      <c r="H127" s="7"/>
      <c r="I127" s="7"/>
      <c r="J127" s="7"/>
      <c r="K127" s="9"/>
      <c r="L127" s="3"/>
    </row>
    <row r="128" customFormat="false" ht="15" hidden="false" customHeight="false" outlineLevel="0" collapsed="false">
      <c r="A128" s="32"/>
      <c r="B128" s="68" t="n">
        <v>6523</v>
      </c>
      <c r="C128" s="45" t="s">
        <v>199</v>
      </c>
      <c r="D128" s="97"/>
      <c r="E128" s="97"/>
      <c r="F128" s="98"/>
      <c r="G128" s="6"/>
      <c r="H128" s="7"/>
      <c r="I128" s="7"/>
      <c r="J128" s="7"/>
      <c r="K128" s="9"/>
      <c r="L128" s="3"/>
    </row>
    <row r="129" customFormat="false" ht="15" hidden="false" customHeight="false" outlineLevel="0" collapsed="false">
      <c r="A129" s="32"/>
      <c r="B129" s="96" t="n">
        <v>6526</v>
      </c>
      <c r="C129" s="45" t="s">
        <v>200</v>
      </c>
      <c r="D129" s="97"/>
      <c r="E129" s="97"/>
      <c r="F129" s="98"/>
      <c r="G129" s="6"/>
      <c r="H129" s="7"/>
      <c r="I129" s="7"/>
      <c r="J129" s="7"/>
      <c r="K129" s="9"/>
      <c r="L129" s="3"/>
    </row>
    <row r="130" customFormat="false" ht="15" hidden="false" customHeight="false" outlineLevel="0" collapsed="false">
      <c r="A130" s="32"/>
      <c r="B130" s="96" t="n">
        <v>6527</v>
      </c>
      <c r="C130" s="45" t="s">
        <v>201</v>
      </c>
      <c r="D130" s="97"/>
      <c r="E130" s="97"/>
      <c r="F130" s="98"/>
      <c r="G130" s="6"/>
      <c r="H130" s="7"/>
      <c r="I130" s="7"/>
      <c r="J130" s="7"/>
      <c r="K130" s="9"/>
      <c r="L130" s="3"/>
    </row>
    <row r="131" customFormat="false" ht="15" hidden="false" customHeight="false" outlineLevel="0" collapsed="false">
      <c r="A131" s="32"/>
      <c r="B131" s="65" t="n">
        <v>66</v>
      </c>
      <c r="C131" s="40" t="s">
        <v>203</v>
      </c>
      <c r="D131" s="94"/>
      <c r="E131" s="94"/>
      <c r="F131" s="95"/>
      <c r="G131" s="6"/>
      <c r="H131" s="7"/>
      <c r="I131" s="7"/>
      <c r="J131" s="7"/>
      <c r="K131" s="9"/>
      <c r="L131" s="3"/>
    </row>
    <row r="132" customFormat="false" ht="15" hidden="false" customHeight="false" outlineLevel="0" collapsed="false">
      <c r="A132" s="32"/>
      <c r="B132" s="65" t="n">
        <v>67</v>
      </c>
      <c r="C132" s="40" t="s">
        <v>204</v>
      </c>
      <c r="D132" s="41" t="n">
        <f aca="false">D133+D134+D135+D143</f>
        <v>0</v>
      </c>
      <c r="E132" s="41" t="n">
        <f aca="false">E133+E134+E135+E143</f>
        <v>0</v>
      </c>
      <c r="F132" s="63" t="n">
        <f aca="false">F133+F134+F135+F143</f>
        <v>0</v>
      </c>
      <c r="G132" s="71"/>
      <c r="H132" s="7" t="str">
        <f aca="false">IF(D132=SUM(D133,D134,D135,D143),"OK","ΣΦΑΛΜΑ")</f>
        <v>OK</v>
      </c>
      <c r="I132" s="7" t="str">
        <f aca="false">IF(E132=SUM(E133,E134,E135,E143),"OK","ΣΦΑΛΜΑ")</f>
        <v>OK</v>
      </c>
      <c r="J132" s="7" t="str">
        <f aca="false">IF(F132=SUM(F133,F134,F135,F143),"OK","ΣΦΑΛΜΑ")</f>
        <v>OK</v>
      </c>
      <c r="K132" s="37" t="s">
        <v>205</v>
      </c>
      <c r="L132" s="3"/>
    </row>
    <row r="133" customFormat="false" ht="15" hidden="false" customHeight="false" outlineLevel="0" collapsed="false">
      <c r="A133" s="32"/>
      <c r="B133" s="68" t="n">
        <v>671</v>
      </c>
      <c r="C133" s="45" t="s">
        <v>206</v>
      </c>
      <c r="D133" s="97"/>
      <c r="E133" s="97"/>
      <c r="F133" s="98"/>
      <c r="G133" s="6"/>
      <c r="H133" s="100"/>
      <c r="I133" s="100"/>
      <c r="J133" s="100"/>
      <c r="K133" s="101"/>
      <c r="L133" s="3"/>
    </row>
    <row r="134" customFormat="false" ht="15" hidden="false" customHeight="false" outlineLevel="0" collapsed="false">
      <c r="A134" s="32"/>
      <c r="B134" s="68" t="n">
        <v>672</v>
      </c>
      <c r="C134" s="45" t="s">
        <v>207</v>
      </c>
      <c r="D134" s="97"/>
      <c r="E134" s="97"/>
      <c r="F134" s="98"/>
      <c r="G134" s="6"/>
      <c r="H134" s="7"/>
      <c r="I134" s="7"/>
      <c r="J134" s="7"/>
      <c r="K134" s="9"/>
      <c r="L134" s="3"/>
    </row>
    <row r="135" customFormat="false" ht="15" hidden="false" customHeight="false" outlineLevel="0" collapsed="false">
      <c r="A135" s="32"/>
      <c r="B135" s="68" t="n">
        <v>673</v>
      </c>
      <c r="C135" s="45" t="s">
        <v>208</v>
      </c>
      <c r="D135" s="97"/>
      <c r="E135" s="97"/>
      <c r="F135" s="98"/>
      <c r="G135" s="6"/>
      <c r="H135" s="102" t="str">
        <f aca="false">IF(D135&gt;=SUM(D136:D142),"OK","ΣΦΑΛΜΑ")</f>
        <v>OK</v>
      </c>
      <c r="I135" s="102" t="str">
        <f aca="false">IF(E135&gt;=SUM(E136:E142),"OK","ΣΦΑΛΜΑ")</f>
        <v>OK</v>
      </c>
      <c r="J135" s="102" t="str">
        <f aca="false">IF(F135&gt;=SUM(F136:F142),"OK","ΣΦΑΛΜΑ")</f>
        <v>OK</v>
      </c>
      <c r="K135" s="103" t="s">
        <v>209</v>
      </c>
      <c r="L135" s="3"/>
    </row>
    <row r="136" customFormat="false" ht="15" hidden="false" customHeight="false" outlineLevel="0" collapsed="false">
      <c r="A136" s="32"/>
      <c r="B136" s="68" t="n">
        <v>6731</v>
      </c>
      <c r="C136" s="45" t="s">
        <v>210</v>
      </c>
      <c r="D136" s="97"/>
      <c r="E136" s="97"/>
      <c r="F136" s="98"/>
      <c r="G136" s="6"/>
      <c r="H136" s="7"/>
      <c r="I136" s="7"/>
      <c r="J136" s="7"/>
      <c r="K136" s="9"/>
      <c r="L136" s="3"/>
    </row>
    <row r="137" customFormat="false" ht="15" hidden="false" customHeight="false" outlineLevel="0" collapsed="false">
      <c r="A137" s="32"/>
      <c r="B137" s="56" t="n">
        <v>6733</v>
      </c>
      <c r="C137" s="57" t="s">
        <v>211</v>
      </c>
      <c r="D137" s="97"/>
      <c r="E137" s="97"/>
      <c r="F137" s="98"/>
      <c r="G137" s="53" t="s">
        <v>64</v>
      </c>
      <c r="H137" s="7"/>
      <c r="I137" s="7"/>
      <c r="J137" s="7"/>
      <c r="K137" s="9"/>
      <c r="L137" s="3"/>
    </row>
    <row r="138" customFormat="false" ht="15" hidden="false" customHeight="false" outlineLevel="0" collapsed="false">
      <c r="A138" s="32"/>
      <c r="B138" s="68" t="n">
        <v>6735</v>
      </c>
      <c r="C138" s="45" t="s">
        <v>212</v>
      </c>
      <c r="D138" s="97"/>
      <c r="E138" s="97"/>
      <c r="F138" s="98"/>
      <c r="G138" s="6"/>
      <c r="H138" s="7"/>
      <c r="I138" s="7"/>
      <c r="J138" s="7"/>
      <c r="K138" s="9"/>
      <c r="L138" s="3"/>
    </row>
    <row r="139" customFormat="false" ht="15" hidden="false" customHeight="false" outlineLevel="0" collapsed="false">
      <c r="A139" s="32"/>
      <c r="B139" s="68" t="n">
        <v>6736</v>
      </c>
      <c r="C139" s="45" t="s">
        <v>213</v>
      </c>
      <c r="D139" s="97"/>
      <c r="E139" s="97"/>
      <c r="F139" s="98"/>
      <c r="G139" s="6"/>
      <c r="H139" s="7"/>
      <c r="I139" s="7"/>
      <c r="J139" s="7"/>
      <c r="K139" s="9"/>
      <c r="L139" s="3"/>
    </row>
    <row r="140" customFormat="false" ht="15" hidden="false" customHeight="false" outlineLevel="0" collapsed="false">
      <c r="A140" s="32"/>
      <c r="B140" s="56" t="n">
        <v>6737</v>
      </c>
      <c r="C140" s="57" t="s">
        <v>214</v>
      </c>
      <c r="D140" s="97"/>
      <c r="E140" s="97"/>
      <c r="F140" s="98"/>
      <c r="G140" s="53" t="s">
        <v>64</v>
      </c>
      <c r="H140" s="7"/>
      <c r="I140" s="7"/>
      <c r="J140" s="7"/>
      <c r="K140" s="9"/>
      <c r="L140" s="3"/>
    </row>
    <row r="141" customFormat="false" ht="25.5" hidden="false" customHeight="false" outlineLevel="0" collapsed="false">
      <c r="A141" s="32"/>
      <c r="B141" s="68" t="n">
        <v>6738</v>
      </c>
      <c r="C141" s="45" t="s">
        <v>215</v>
      </c>
      <c r="D141" s="97"/>
      <c r="E141" s="97"/>
      <c r="F141" s="98"/>
      <c r="G141" s="6"/>
      <c r="H141" s="7"/>
      <c r="I141" s="7"/>
      <c r="J141" s="7"/>
      <c r="K141" s="9"/>
      <c r="L141" s="3"/>
    </row>
    <row r="142" customFormat="false" ht="25.5" hidden="false" customHeight="false" outlineLevel="0" collapsed="false">
      <c r="A142" s="32"/>
      <c r="B142" s="68" t="n">
        <v>6739</v>
      </c>
      <c r="C142" s="45" t="s">
        <v>216</v>
      </c>
      <c r="D142" s="104"/>
      <c r="E142" s="104"/>
      <c r="F142" s="105"/>
      <c r="G142" s="6"/>
      <c r="H142" s="7"/>
      <c r="I142" s="7"/>
      <c r="J142" s="7"/>
      <c r="K142" s="9"/>
      <c r="L142" s="3"/>
    </row>
    <row r="143" customFormat="false" ht="15" hidden="false" customHeight="false" outlineLevel="0" collapsed="false">
      <c r="A143" s="32"/>
      <c r="B143" s="68" t="n">
        <v>674</v>
      </c>
      <c r="C143" s="45" t="s">
        <v>217</v>
      </c>
      <c r="D143" s="97"/>
      <c r="E143" s="97"/>
      <c r="F143" s="98"/>
      <c r="G143" s="6"/>
      <c r="H143" s="7"/>
      <c r="I143" s="7"/>
      <c r="J143" s="7"/>
      <c r="K143" s="9"/>
      <c r="L143" s="3"/>
    </row>
    <row r="144" customFormat="false" ht="15" hidden="false" customHeight="false" outlineLevel="0" collapsed="false">
      <c r="A144" s="32"/>
      <c r="B144" s="65" t="n">
        <v>68</v>
      </c>
      <c r="C144" s="40" t="s">
        <v>218</v>
      </c>
      <c r="D144" s="94"/>
      <c r="E144" s="94"/>
      <c r="F144" s="95"/>
      <c r="G144" s="6"/>
      <c r="H144" s="7" t="str">
        <f aca="false">IF(D144&gt;=SUM(D146:D146),"OK","ΣΦΑΛΜΑ")</f>
        <v>OK</v>
      </c>
      <c r="I144" s="7" t="str">
        <f aca="false">IF(E144&gt;=SUM(E146:E146),"OK","ΣΦΑΛΜΑ")</f>
        <v>OK</v>
      </c>
      <c r="J144" s="7" t="str">
        <f aca="false">IF(F144&gt;=SUM(F146:F146),"OK","ΣΦΑΛΜΑ")</f>
        <v>OK</v>
      </c>
      <c r="K144" s="37" t="s">
        <v>219</v>
      </c>
      <c r="L144" s="3"/>
    </row>
    <row r="145" customFormat="false" ht="15" hidden="false" customHeight="false" outlineLevel="0" collapsed="false">
      <c r="A145" s="32"/>
      <c r="B145" s="68" t="n">
        <v>6818</v>
      </c>
      <c r="C145" s="45" t="s">
        <v>220</v>
      </c>
      <c r="D145" s="94"/>
      <c r="E145" s="94"/>
      <c r="F145" s="95"/>
      <c r="G145" s="6"/>
      <c r="H145" s="7"/>
      <c r="I145" s="7"/>
      <c r="J145" s="7"/>
      <c r="K145" s="37"/>
      <c r="L145" s="3"/>
    </row>
    <row r="146" customFormat="false" ht="15" hidden="false" customHeight="false" outlineLevel="0" collapsed="false">
      <c r="A146" s="32"/>
      <c r="B146" s="68" t="n">
        <v>6819</v>
      </c>
      <c r="C146" s="45" t="s">
        <v>221</v>
      </c>
      <c r="D146" s="97"/>
      <c r="E146" s="97"/>
      <c r="F146" s="98"/>
      <c r="G146" s="6"/>
      <c r="H146" s="7"/>
      <c r="I146" s="7"/>
      <c r="J146" s="7"/>
      <c r="K146" s="9"/>
      <c r="L146" s="3"/>
    </row>
    <row r="147" customFormat="false" ht="15" hidden="false" customHeight="false" outlineLevel="0" collapsed="false">
      <c r="A147" s="32"/>
      <c r="B147" s="106" t="n">
        <v>7</v>
      </c>
      <c r="C147" s="107" t="s">
        <v>222</v>
      </c>
      <c r="D147" s="108" t="n">
        <f aca="false">SUM(D148:D149,D151:D152)</f>
        <v>0</v>
      </c>
      <c r="E147" s="108" t="n">
        <f aca="false">SUM(E148:E149,E151:E152)</f>
        <v>0</v>
      </c>
      <c r="F147" s="92" t="n">
        <f aca="false">SUM(F148:F149,F151:F152)</f>
        <v>0</v>
      </c>
      <c r="G147" s="6"/>
      <c r="H147" s="7" t="str">
        <f aca="false">IF(D147=SUM(D148:D149,D151:D152),"OK","ΣΦΑΛΜΑ")</f>
        <v>OK</v>
      </c>
      <c r="I147" s="7" t="str">
        <f aca="false">IF(E147=SUM(E148:E149,E151:E152),"OK","ΣΦΑΛΜΑ")</f>
        <v>OK</v>
      </c>
      <c r="J147" s="7" t="str">
        <f aca="false">IF(F147=SUM(F148:F149,F151:F152),"OK","ΣΦΑΛΜΑ")</f>
        <v>OK</v>
      </c>
      <c r="K147" s="37" t="s">
        <v>223</v>
      </c>
      <c r="L147" s="3"/>
    </row>
    <row r="148" customFormat="false" ht="15" hidden="false" customHeight="false" outlineLevel="0" collapsed="false">
      <c r="A148" s="32"/>
      <c r="B148" s="65" t="n">
        <v>71</v>
      </c>
      <c r="C148" s="40" t="s">
        <v>224</v>
      </c>
      <c r="D148" s="94"/>
      <c r="E148" s="94"/>
      <c r="F148" s="95"/>
      <c r="G148" s="6"/>
      <c r="H148" s="7"/>
      <c r="I148" s="7"/>
      <c r="J148" s="7"/>
      <c r="K148" s="9"/>
      <c r="L148" s="3"/>
    </row>
    <row r="149" customFormat="false" ht="15" hidden="false" customHeight="false" outlineLevel="0" collapsed="false">
      <c r="A149" s="32"/>
      <c r="B149" s="65" t="n">
        <v>73</v>
      </c>
      <c r="C149" s="40" t="s">
        <v>225</v>
      </c>
      <c r="D149" s="94"/>
      <c r="E149" s="94"/>
      <c r="F149" s="95"/>
      <c r="G149" s="6"/>
      <c r="H149" s="7" t="str">
        <f aca="false">IF(D149&gt;=D150,"OK","ΣΦΑΛΜΑ")</f>
        <v>OK</v>
      </c>
      <c r="I149" s="7" t="str">
        <f aca="false">IF(E149&gt;=E150,"OK","ΣΦΑΛΜΑ")</f>
        <v>OK</v>
      </c>
      <c r="J149" s="7" t="str">
        <f aca="false">IF(F149&gt;=F150,"OK","ΣΦΑΛΜΑ")</f>
        <v>OK</v>
      </c>
      <c r="K149" s="37" t="s">
        <v>226</v>
      </c>
      <c r="L149" s="3"/>
    </row>
    <row r="150" customFormat="false" ht="25.5" hidden="false" customHeight="false" outlineLevel="0" collapsed="false">
      <c r="A150" s="32"/>
      <c r="B150" s="68" t="n">
        <v>734</v>
      </c>
      <c r="C150" s="45" t="s">
        <v>227</v>
      </c>
      <c r="D150" s="97"/>
      <c r="E150" s="97"/>
      <c r="F150" s="98"/>
      <c r="G150" s="6"/>
      <c r="H150" s="7"/>
      <c r="I150" s="7"/>
      <c r="J150" s="7"/>
      <c r="K150" s="9"/>
      <c r="L150" s="3"/>
    </row>
    <row r="151" customFormat="false" ht="15" hidden="false" customHeight="false" outlineLevel="0" collapsed="false">
      <c r="A151" s="32"/>
      <c r="B151" s="65" t="n">
        <v>74</v>
      </c>
      <c r="C151" s="40" t="s">
        <v>228</v>
      </c>
      <c r="D151" s="94"/>
      <c r="E151" s="94"/>
      <c r="F151" s="95"/>
      <c r="G151" s="6"/>
      <c r="H151" s="7"/>
      <c r="I151" s="7"/>
      <c r="J151" s="7"/>
      <c r="K151" s="9"/>
      <c r="L151" s="3"/>
    </row>
    <row r="152" customFormat="false" ht="15" hidden="false" customHeight="false" outlineLevel="0" collapsed="false">
      <c r="A152" s="32"/>
      <c r="B152" s="65" t="n">
        <v>75</v>
      </c>
      <c r="C152" s="40" t="s">
        <v>229</v>
      </c>
      <c r="D152" s="94"/>
      <c r="E152" s="94"/>
      <c r="F152" s="95"/>
      <c r="G152" s="6"/>
      <c r="H152" s="7"/>
      <c r="I152" s="7"/>
      <c r="J152" s="7"/>
      <c r="K152" s="9"/>
      <c r="L152" s="3"/>
    </row>
    <row r="153" customFormat="false" ht="30" hidden="false" customHeight="false" outlineLevel="0" collapsed="false">
      <c r="A153" s="32"/>
      <c r="B153" s="90" t="n">
        <v>8</v>
      </c>
      <c r="C153" s="34" t="s">
        <v>230</v>
      </c>
      <c r="D153" s="91" t="n">
        <f aca="false">+D154+D161+D162+D163</f>
        <v>0</v>
      </c>
      <c r="E153" s="91" t="n">
        <f aca="false">+E154+E161+E162+E163</f>
        <v>0</v>
      </c>
      <c r="F153" s="92" t="n">
        <f aca="false">+F154+F161+F162+F163</f>
        <v>0</v>
      </c>
      <c r="G153" s="6"/>
      <c r="H153" s="7" t="str">
        <f aca="false">IF(D153=SUM(D154,D161,D162,D163),"OK","ΣΦΑΛΜΑ")</f>
        <v>OK</v>
      </c>
      <c r="I153" s="7" t="str">
        <f aca="false">IF(E153=SUM(E154,E161,E162,E163),"OK","ΣΦΑΛΜΑ")</f>
        <v>OK</v>
      </c>
      <c r="J153" s="7" t="str">
        <f aca="false">IF(F153=SUM(F154,F161,F162,F163),"OK","ΣΦΑΛΜΑ")</f>
        <v>OK</v>
      </c>
      <c r="K153" s="37" t="s">
        <v>231</v>
      </c>
      <c r="L153" s="3"/>
    </row>
    <row r="154" customFormat="false" ht="15" hidden="false" customHeight="false" outlineLevel="0" collapsed="false">
      <c r="A154" s="32"/>
      <c r="B154" s="65" t="n">
        <v>81</v>
      </c>
      <c r="C154" s="40" t="s">
        <v>232</v>
      </c>
      <c r="D154" s="41" t="n">
        <f aca="false">D155+D159+D160</f>
        <v>0</v>
      </c>
      <c r="E154" s="41" t="n">
        <f aca="false">E155+E159+E160</f>
        <v>0</v>
      </c>
      <c r="F154" s="42" t="n">
        <f aca="false">F155+F159+F160</f>
        <v>0</v>
      </c>
      <c r="G154" s="6"/>
      <c r="H154" s="7" t="str">
        <f aca="false">IF(D154=SUM(D155,D159:D160),"OK","ΣΦΑΛΜΑ")</f>
        <v>OK</v>
      </c>
      <c r="I154" s="7" t="str">
        <f aca="false">IF(E154=SUM(E155,E159:E160),"OK","ΣΦΑΛΜΑ")</f>
        <v>OK</v>
      </c>
      <c r="J154" s="7" t="str">
        <f aca="false">IF(F154=SUM(F155,F159:F160),"OK","ΣΦΑΛΜΑ")</f>
        <v>OK</v>
      </c>
      <c r="K154" s="37" t="s">
        <v>233</v>
      </c>
      <c r="L154" s="3"/>
    </row>
    <row r="155" customFormat="false" ht="15" hidden="false" customHeight="false" outlineLevel="0" collapsed="false">
      <c r="A155" s="32"/>
      <c r="B155" s="65" t="n">
        <v>811</v>
      </c>
      <c r="C155" s="40" t="s">
        <v>234</v>
      </c>
      <c r="D155" s="97"/>
      <c r="E155" s="97"/>
      <c r="F155" s="98"/>
      <c r="G155" s="6"/>
      <c r="H155" s="7" t="str">
        <f aca="false">IF(D155&gt;=SUM(D156:D158),"OK","ΣΦΑΛΜΑ")</f>
        <v>OK</v>
      </c>
      <c r="I155" s="7" t="str">
        <f aca="false">IF(E155&gt;=SUM(E156:E158),"OK","ΣΦΑΛΜΑ")</f>
        <v>OK</v>
      </c>
      <c r="J155" s="7" t="str">
        <f aca="false">IF(F155&gt;=SUM(F156:F158),"OK","ΣΦΑΛΜΑ")</f>
        <v>OK</v>
      </c>
      <c r="K155" s="37" t="s">
        <v>235</v>
      </c>
      <c r="L155" s="3"/>
    </row>
    <row r="156" customFormat="false" ht="15" hidden="false" customHeight="false" outlineLevel="0" collapsed="false">
      <c r="A156" s="32"/>
      <c r="B156" s="68" t="n">
        <v>8111</v>
      </c>
      <c r="C156" s="45" t="s">
        <v>169</v>
      </c>
      <c r="D156" s="109"/>
      <c r="E156" s="97"/>
      <c r="F156" s="98"/>
      <c r="G156" s="6"/>
      <c r="H156" s="7"/>
      <c r="I156" s="7"/>
      <c r="J156" s="7"/>
      <c r="K156" s="9"/>
      <c r="L156" s="3"/>
    </row>
    <row r="157" customFormat="false" ht="15" hidden="false" customHeight="false" outlineLevel="0" collapsed="false">
      <c r="A157" s="32"/>
      <c r="B157" s="68" t="n">
        <v>8112</v>
      </c>
      <c r="C157" s="45" t="s">
        <v>236</v>
      </c>
      <c r="D157" s="109"/>
      <c r="E157" s="97"/>
      <c r="F157" s="98"/>
      <c r="G157" s="6"/>
      <c r="H157" s="7"/>
      <c r="I157" s="7"/>
      <c r="J157" s="7"/>
      <c r="K157" s="9"/>
      <c r="L157" s="3"/>
    </row>
    <row r="158" customFormat="false" ht="15" hidden="false" customHeight="false" outlineLevel="0" collapsed="false">
      <c r="A158" s="32"/>
      <c r="B158" s="68" t="n">
        <v>8114</v>
      </c>
      <c r="C158" s="45" t="s">
        <v>237</v>
      </c>
      <c r="D158" s="109"/>
      <c r="E158" s="97"/>
      <c r="F158" s="98"/>
      <c r="G158" s="6"/>
      <c r="H158" s="7"/>
      <c r="I158" s="7"/>
      <c r="J158" s="7"/>
      <c r="K158" s="9"/>
      <c r="L158" s="3"/>
    </row>
    <row r="159" customFormat="false" ht="15" hidden="false" customHeight="false" outlineLevel="0" collapsed="false">
      <c r="A159" s="32"/>
      <c r="B159" s="93" t="n">
        <v>812</v>
      </c>
      <c r="C159" s="40" t="s">
        <v>238</v>
      </c>
      <c r="D159" s="109"/>
      <c r="E159" s="97"/>
      <c r="F159" s="98"/>
      <c r="G159" s="6"/>
      <c r="H159" s="7"/>
      <c r="I159" s="7"/>
      <c r="J159" s="7"/>
      <c r="K159" s="9"/>
      <c r="L159" s="3"/>
    </row>
    <row r="160" customFormat="false" ht="15" hidden="false" customHeight="false" outlineLevel="0" collapsed="false">
      <c r="A160" s="32"/>
      <c r="B160" s="93" t="n">
        <v>813</v>
      </c>
      <c r="C160" s="40" t="s">
        <v>239</v>
      </c>
      <c r="D160" s="109"/>
      <c r="E160" s="97"/>
      <c r="F160" s="98"/>
      <c r="G160" s="6"/>
      <c r="H160" s="7"/>
      <c r="I160" s="7"/>
      <c r="J160" s="7"/>
      <c r="K160" s="9"/>
      <c r="L160" s="3"/>
    </row>
    <row r="161" customFormat="false" ht="15" hidden="false" customHeight="false" outlineLevel="0" collapsed="false">
      <c r="A161" s="32"/>
      <c r="B161" s="65" t="n">
        <v>82</v>
      </c>
      <c r="C161" s="40" t="s">
        <v>240</v>
      </c>
      <c r="D161" s="109"/>
      <c r="E161" s="97"/>
      <c r="F161" s="98"/>
      <c r="G161" s="6"/>
      <c r="H161" s="7"/>
      <c r="I161" s="7"/>
      <c r="J161" s="7"/>
      <c r="K161" s="9"/>
      <c r="L161" s="3"/>
    </row>
    <row r="162" customFormat="false" ht="15" hidden="false" customHeight="false" outlineLevel="0" collapsed="false">
      <c r="A162" s="32"/>
      <c r="B162" s="65" t="n">
        <v>83</v>
      </c>
      <c r="C162" s="40" t="s">
        <v>241</v>
      </c>
      <c r="D162" s="41"/>
      <c r="E162" s="41"/>
      <c r="F162" s="42"/>
      <c r="G162" s="6"/>
      <c r="H162" s="7"/>
      <c r="I162" s="7"/>
      <c r="J162" s="7"/>
      <c r="K162" s="9"/>
      <c r="L162" s="3"/>
    </row>
    <row r="163" customFormat="false" ht="25.5" hidden="false" customHeight="false" outlineLevel="0" collapsed="false">
      <c r="A163" s="32"/>
      <c r="B163" s="65" t="n">
        <v>85</v>
      </c>
      <c r="C163" s="40" t="s">
        <v>242</v>
      </c>
      <c r="D163" s="110"/>
      <c r="E163" s="110"/>
      <c r="F163" s="111"/>
      <c r="G163" s="6"/>
      <c r="H163" s="7" t="str">
        <f aca="false">IF(D163&gt;D164,"OK","ΣΦΑΛΜΑ")</f>
        <v>ΣΦΑΛΜΑ</v>
      </c>
      <c r="I163" s="7" t="str">
        <f aca="false">IF(E163&gt;E164,"OK","ΣΦΑΛΜΑ")</f>
        <v>ΣΦΑΛΜΑ</v>
      </c>
      <c r="J163" s="7" t="str">
        <f aca="false">IF(F163&gt;F164,"OK","ΣΦΑΛΜΑ")</f>
        <v>ΣΦΑΛΜΑ</v>
      </c>
      <c r="K163" s="37" t="s">
        <v>243</v>
      </c>
      <c r="L163" s="3"/>
    </row>
    <row r="164" customFormat="false" ht="51" hidden="false" customHeight="false" outlineLevel="0" collapsed="false">
      <c r="A164" s="32"/>
      <c r="B164" s="112" t="s">
        <v>244</v>
      </c>
      <c r="C164" s="113" t="s">
        <v>245</v>
      </c>
      <c r="D164" s="94"/>
      <c r="E164" s="94"/>
      <c r="F164" s="95"/>
      <c r="G164" s="114" t="s">
        <v>246</v>
      </c>
      <c r="H164" s="7"/>
      <c r="I164" s="7"/>
      <c r="J164" s="7"/>
      <c r="K164" s="9"/>
      <c r="L164" s="3"/>
    </row>
    <row r="165" customFormat="false" ht="15" hidden="false" customHeight="false" outlineLevel="0" collapsed="false">
      <c r="A165" s="32"/>
      <c r="B165" s="106" t="n">
        <v>9</v>
      </c>
      <c r="C165" s="115" t="s">
        <v>247</v>
      </c>
      <c r="D165" s="108"/>
      <c r="E165" s="108"/>
      <c r="F165" s="92"/>
      <c r="G165" s="6"/>
      <c r="H165" s="7"/>
      <c r="I165" s="7"/>
      <c r="J165" s="7"/>
      <c r="K165" s="9"/>
      <c r="L165" s="3"/>
    </row>
    <row r="166" customFormat="false" ht="15" hidden="false" customHeight="false" outlineLevel="0" collapsed="false">
      <c r="A166" s="32"/>
      <c r="B166" s="39" t="s">
        <v>248</v>
      </c>
      <c r="C166" s="80" t="s">
        <v>249</v>
      </c>
      <c r="D166" s="116" t="n">
        <f aca="false">D96+D147+D153+D165</f>
        <v>0</v>
      </c>
      <c r="E166" s="117" t="n">
        <f aca="false">E96+E147+E153+E165</f>
        <v>0</v>
      </c>
      <c r="F166" s="118" t="n">
        <f aca="false">F96+F147+F153+F165</f>
        <v>0</v>
      </c>
      <c r="G166" s="71"/>
      <c r="H166" s="7" t="str">
        <f aca="false">IF(D166=SUM(D96,D147,D153,D165),"OK","ΣΦΑΛΜΑ")</f>
        <v>OK</v>
      </c>
      <c r="I166" s="7" t="str">
        <f aca="false">IF(E166=SUM(E96,E147,E153,E165),"OK","ΣΦΑΛΜΑ")</f>
        <v>OK</v>
      </c>
      <c r="J166" s="7" t="str">
        <f aca="false">IF(F166=SUM(F96,F147,F153,F165),"OK","ΣΦΑΛΜΑ")</f>
        <v>OK</v>
      </c>
      <c r="K166" s="37" t="s">
        <v>250</v>
      </c>
      <c r="L166" s="3"/>
    </row>
    <row r="167" customFormat="false" ht="30.75" hidden="false" customHeight="false" outlineLevel="0" collapsed="false">
      <c r="A167" s="32"/>
      <c r="B167" s="84" t="s">
        <v>251</v>
      </c>
      <c r="C167" s="85" t="s">
        <v>252</v>
      </c>
      <c r="D167" s="119" t="n">
        <f aca="false">D166-D163-D165</f>
        <v>0</v>
      </c>
      <c r="E167" s="119" t="n">
        <f aca="false">E166-E163-E165</f>
        <v>0</v>
      </c>
      <c r="F167" s="120" t="n">
        <f aca="false">F166-F163-F165</f>
        <v>0</v>
      </c>
      <c r="G167" s="71"/>
      <c r="H167" s="7" t="str">
        <f aca="false">IF(D167=(D166-D165-D163),"OK","ΣΦΑΛΜΑ")</f>
        <v>OK</v>
      </c>
      <c r="I167" s="7" t="str">
        <f aca="false">IF(E167=(E166-E165-E163),"OK","ΣΦΑΛΜΑ")</f>
        <v>OK</v>
      </c>
      <c r="J167" s="7" t="str">
        <f aca="false">IF(F167=(F166-F165-F163),"OK","ΣΦΑΛΜΑ")</f>
        <v>OK</v>
      </c>
      <c r="K167" s="37" t="s">
        <v>253</v>
      </c>
      <c r="L167" s="3"/>
    </row>
    <row r="168" customFormat="false" ht="15" hidden="false" customHeight="false" outlineLevel="0" collapsed="false">
      <c r="A168" s="32"/>
      <c r="B168" s="4"/>
      <c r="C168" s="4"/>
      <c r="D168" s="4"/>
      <c r="E168" s="4"/>
      <c r="F168" s="4"/>
      <c r="G168" s="6"/>
      <c r="H168" s="7"/>
      <c r="I168" s="7"/>
      <c r="J168" s="7"/>
      <c r="K168" s="9"/>
      <c r="L168" s="3"/>
    </row>
    <row r="169" customFormat="false" ht="15.75" hidden="false" customHeight="false" outlineLevel="0" collapsed="false">
      <c r="A169" s="32"/>
      <c r="B169" s="121" t="s">
        <v>254</v>
      </c>
      <c r="C169" s="4"/>
      <c r="D169" s="4"/>
      <c r="E169" s="4"/>
      <c r="F169" s="4"/>
      <c r="G169" s="6"/>
      <c r="H169" s="7"/>
      <c r="I169" s="7"/>
      <c r="J169" s="7"/>
      <c r="K169" s="9"/>
      <c r="L169" s="3"/>
    </row>
    <row r="170" customFormat="false" ht="15.75" hidden="false" customHeight="false" outlineLevel="0" collapsed="false">
      <c r="A170" s="32"/>
      <c r="B170" s="24" t="s">
        <v>255</v>
      </c>
      <c r="C170" s="24"/>
      <c r="D170" s="24"/>
      <c r="E170" s="24"/>
      <c r="F170" s="89"/>
      <c r="G170" s="6"/>
      <c r="H170" s="7"/>
      <c r="I170" s="7"/>
      <c r="J170" s="7"/>
      <c r="K170" s="9"/>
      <c r="L170" s="3"/>
    </row>
    <row r="171" customFormat="false" ht="65.25" hidden="false" customHeight="false" outlineLevel="0" collapsed="false">
      <c r="A171" s="32"/>
      <c r="B171" s="122"/>
      <c r="C171" s="123"/>
      <c r="D171" s="124" t="s">
        <v>256</v>
      </c>
      <c r="E171" s="125" t="s">
        <v>257</v>
      </c>
      <c r="F171" s="126" t="s">
        <v>18</v>
      </c>
      <c r="G171" s="6"/>
      <c r="H171" s="7"/>
      <c r="I171" s="7"/>
      <c r="J171" s="7"/>
      <c r="K171" s="9"/>
      <c r="L171" s="3"/>
    </row>
    <row r="172" customFormat="false" ht="15.75" hidden="false" customHeight="false" outlineLevel="0" collapsed="false">
      <c r="A172" s="32"/>
      <c r="B172" s="127" t="n">
        <v>1</v>
      </c>
      <c r="C172" s="128" t="s">
        <v>258</v>
      </c>
      <c r="D172" s="129" t="n">
        <f aca="false">D173+D174+D175</f>
        <v>0</v>
      </c>
      <c r="E172" s="129" t="n">
        <f aca="false">E173+E174+E175</f>
        <v>0</v>
      </c>
      <c r="F172" s="130" t="n">
        <f aca="false">F173+F174+F175</f>
        <v>0</v>
      </c>
      <c r="G172" s="71"/>
      <c r="H172" s="7" t="str">
        <f aca="false">IF(D172=SUM(D173:D175),"OK","ΣΦΑΛΜΑ")</f>
        <v>OK</v>
      </c>
      <c r="I172" s="7" t="str">
        <f aca="false">IF(E172=SUM(E173:E175),"OK","ΣΦΑΛΜΑ")</f>
        <v>OK</v>
      </c>
      <c r="J172" s="7" t="str">
        <f aca="false">IF(F172=SUM(F173:F175),"OK","ΣΦΑΛΜΑ")</f>
        <v>OK</v>
      </c>
      <c r="K172" s="37" t="s">
        <v>259</v>
      </c>
      <c r="L172" s="3"/>
    </row>
    <row r="173" customFormat="false" ht="15" hidden="false" customHeight="false" outlineLevel="0" collapsed="false">
      <c r="A173" s="131"/>
      <c r="B173" s="132" t="s">
        <v>260</v>
      </c>
      <c r="C173" s="133" t="s">
        <v>261</v>
      </c>
      <c r="D173" s="134"/>
      <c r="E173" s="134"/>
      <c r="F173" s="135"/>
      <c r="G173" s="71"/>
      <c r="H173" s="7"/>
      <c r="I173" s="7"/>
      <c r="J173" s="7"/>
      <c r="K173" s="9"/>
      <c r="L173" s="3"/>
    </row>
    <row r="174" customFormat="false" ht="15" hidden="false" customHeight="false" outlineLevel="0" collapsed="false">
      <c r="A174" s="3"/>
      <c r="B174" s="132" t="s">
        <v>262</v>
      </c>
      <c r="C174" s="133" t="s">
        <v>263</v>
      </c>
      <c r="D174" s="134"/>
      <c r="E174" s="134"/>
      <c r="F174" s="135"/>
      <c r="G174" s="6"/>
      <c r="H174" s="7"/>
      <c r="I174" s="7"/>
      <c r="J174" s="7"/>
      <c r="K174" s="9"/>
      <c r="L174" s="3"/>
    </row>
    <row r="175" customFormat="false" ht="15" hidden="false" customHeight="false" outlineLevel="0" collapsed="false">
      <c r="A175" s="3"/>
      <c r="B175" s="132" t="s">
        <v>264</v>
      </c>
      <c r="C175" s="133" t="s">
        <v>265</v>
      </c>
      <c r="D175" s="134"/>
      <c r="E175" s="134"/>
      <c r="F175" s="135"/>
      <c r="G175" s="6"/>
      <c r="H175" s="7"/>
      <c r="I175" s="7"/>
      <c r="J175" s="7"/>
      <c r="K175" s="9"/>
      <c r="L175" s="3"/>
    </row>
    <row r="176" customFormat="false" ht="15" hidden="false" customHeight="false" outlineLevel="0" collapsed="false">
      <c r="A176" s="32"/>
      <c r="B176" s="127" t="n">
        <v>2</v>
      </c>
      <c r="C176" s="128" t="s">
        <v>266</v>
      </c>
      <c r="D176" s="129" t="n">
        <f aca="false">D177+D178+D179</f>
        <v>0</v>
      </c>
      <c r="E176" s="129" t="n">
        <f aca="false">E177+E178+E179</f>
        <v>0</v>
      </c>
      <c r="F176" s="130" t="n">
        <f aca="false">F177+F178+F179</f>
        <v>0</v>
      </c>
      <c r="G176" s="6"/>
      <c r="H176" s="7" t="str">
        <f aca="false">IF(D176=SUM(D177:D179),"OK","ΣΦΑΛΜΑ")</f>
        <v>OK</v>
      </c>
      <c r="I176" s="7" t="str">
        <f aca="false">IF(E176=SUM(E177:E179),"OK","ΣΦΑΛΜΑ")</f>
        <v>OK</v>
      </c>
      <c r="J176" s="7" t="str">
        <f aca="false">IF(F176=SUM(F177:F179),"OK","ΣΦΑΛΜΑ")</f>
        <v>OK</v>
      </c>
      <c r="K176" s="37" t="s">
        <v>267</v>
      </c>
      <c r="L176" s="3"/>
    </row>
    <row r="177" customFormat="false" ht="15" hidden="false" customHeight="false" outlineLevel="0" collapsed="false">
      <c r="A177" s="131"/>
      <c r="B177" s="132" t="s">
        <v>268</v>
      </c>
      <c r="C177" s="133" t="s">
        <v>269</v>
      </c>
      <c r="D177" s="134"/>
      <c r="E177" s="134"/>
      <c r="F177" s="135"/>
      <c r="G177" s="6"/>
      <c r="H177" s="7"/>
      <c r="I177" s="7"/>
      <c r="J177" s="7"/>
      <c r="K177" s="9"/>
      <c r="L177" s="3"/>
    </row>
    <row r="178" customFormat="false" ht="15" hidden="false" customHeight="false" outlineLevel="0" collapsed="false">
      <c r="A178" s="38"/>
      <c r="B178" s="132" t="s">
        <v>270</v>
      </c>
      <c r="C178" s="133" t="s">
        <v>271</v>
      </c>
      <c r="D178" s="134"/>
      <c r="E178" s="134"/>
      <c r="F178" s="135"/>
      <c r="G178" s="6"/>
      <c r="H178" s="7"/>
      <c r="I178" s="7"/>
      <c r="J178" s="7"/>
      <c r="K178" s="9"/>
      <c r="L178" s="3"/>
    </row>
    <row r="179" customFormat="false" ht="15" hidden="false" customHeight="false" outlineLevel="0" collapsed="false">
      <c r="A179" s="32"/>
      <c r="B179" s="132" t="s">
        <v>272</v>
      </c>
      <c r="C179" s="133" t="s">
        <v>273</v>
      </c>
      <c r="D179" s="134"/>
      <c r="E179" s="134"/>
      <c r="F179" s="135"/>
      <c r="G179" s="6"/>
      <c r="H179" s="7"/>
      <c r="I179" s="7"/>
      <c r="J179" s="7"/>
      <c r="K179" s="9"/>
      <c r="L179" s="3"/>
    </row>
    <row r="180" customFormat="false" ht="15" hidden="false" customHeight="false" outlineLevel="0" collapsed="false">
      <c r="A180" s="32"/>
      <c r="B180" s="127" t="n">
        <v>3</v>
      </c>
      <c r="C180" s="136" t="s">
        <v>274</v>
      </c>
      <c r="D180" s="137"/>
      <c r="E180" s="137"/>
      <c r="F180" s="138"/>
      <c r="G180" s="6"/>
      <c r="H180" s="7"/>
      <c r="I180" s="7"/>
      <c r="J180" s="7"/>
      <c r="K180" s="9"/>
      <c r="L180" s="3"/>
    </row>
    <row r="181" customFormat="false" ht="15" hidden="false" customHeight="false" outlineLevel="0" collapsed="false">
      <c r="A181" s="32"/>
      <c r="B181" s="127" t="n">
        <v>4</v>
      </c>
      <c r="C181" s="128" t="s">
        <v>275</v>
      </c>
      <c r="D181" s="129" t="n">
        <f aca="false">D182+D183</f>
        <v>0</v>
      </c>
      <c r="E181" s="129" t="n">
        <f aca="false">E182+E183</f>
        <v>0</v>
      </c>
      <c r="F181" s="138" t="n">
        <f aca="false">F182+F183</f>
        <v>0</v>
      </c>
      <c r="G181" s="6"/>
      <c r="H181" s="7" t="str">
        <f aca="false">IF(D181=SUM(D182:D183),"OK","ΣΦΑΛΜΑ")</f>
        <v>OK</v>
      </c>
      <c r="I181" s="7" t="str">
        <f aca="false">IF(E181=SUM(E182:E183),"OK","ΣΦΑΛΜΑ")</f>
        <v>OK</v>
      </c>
      <c r="J181" s="7" t="str">
        <f aca="false">IF(F181=SUM(F182:F183),"OK","ΣΦΑΛΜΑ")</f>
        <v>OK</v>
      </c>
      <c r="K181" s="37" t="s">
        <v>276</v>
      </c>
      <c r="L181" s="3"/>
    </row>
    <row r="182" customFormat="false" ht="15" hidden="false" customHeight="false" outlineLevel="0" collapsed="false">
      <c r="A182" s="38"/>
      <c r="B182" s="139" t="s">
        <v>277</v>
      </c>
      <c r="C182" s="140" t="s">
        <v>278</v>
      </c>
      <c r="D182" s="141"/>
      <c r="E182" s="141"/>
      <c r="F182" s="142"/>
      <c r="G182" s="6"/>
      <c r="H182" s="7"/>
      <c r="I182" s="7"/>
      <c r="J182" s="7"/>
      <c r="K182" s="9"/>
      <c r="L182" s="3"/>
    </row>
    <row r="183" customFormat="false" ht="15" hidden="false" customHeight="false" outlineLevel="0" collapsed="false">
      <c r="A183" s="32"/>
      <c r="B183" s="139" t="s">
        <v>279</v>
      </c>
      <c r="C183" s="140" t="s">
        <v>280</v>
      </c>
      <c r="D183" s="141"/>
      <c r="E183" s="141"/>
      <c r="F183" s="142"/>
      <c r="G183" s="6"/>
      <c r="H183" s="7"/>
      <c r="I183" s="7"/>
      <c r="J183" s="7"/>
      <c r="K183" s="9"/>
      <c r="L183" s="3"/>
    </row>
    <row r="184" customFormat="false" ht="15" hidden="false" customHeight="false" outlineLevel="0" collapsed="false">
      <c r="A184" s="32"/>
      <c r="B184" s="127" t="s">
        <v>281</v>
      </c>
      <c r="C184" s="143" t="s">
        <v>282</v>
      </c>
      <c r="D184" s="137" t="n">
        <f aca="false">D185+D191</f>
        <v>0</v>
      </c>
      <c r="E184" s="137" t="n">
        <f aca="false">E185+E191</f>
        <v>0</v>
      </c>
      <c r="F184" s="138" t="n">
        <f aca="false">F185+F191</f>
        <v>0</v>
      </c>
      <c r="G184" s="6"/>
      <c r="H184" s="7" t="str">
        <f aca="false">IF(D184=SUM(D185:D191),"OK","ΣΦΑΛΜΑ")</f>
        <v>OK</v>
      </c>
      <c r="I184" s="7" t="str">
        <f aca="false">IF(E184=SUM(E185:E191),"OK","ΣΦΑΛΜΑ")</f>
        <v>OK</v>
      </c>
      <c r="J184" s="7" t="str">
        <f aca="false">IF(F184=SUM(F185:F191),"OK","ΣΦΑΛΜΑ")</f>
        <v>OK</v>
      </c>
      <c r="K184" s="37" t="s">
        <v>283</v>
      </c>
      <c r="L184" s="3"/>
    </row>
    <row r="185" customFormat="false" ht="15" hidden="false" customHeight="false" outlineLevel="0" collapsed="false">
      <c r="A185" s="32"/>
      <c r="B185" s="139" t="s">
        <v>284</v>
      </c>
      <c r="C185" s="144" t="s">
        <v>285</v>
      </c>
      <c r="D185" s="145" t="n">
        <f aca="false">D186+D187+D188+D189+D190</f>
        <v>0</v>
      </c>
      <c r="E185" s="145"/>
      <c r="F185" s="146"/>
      <c r="G185" s="6"/>
      <c r="H185" s="7" t="str">
        <f aca="false">IF(D185=D186+D187+D188+D189+D190,"OK","ΣΦΑΛΜΑ")</f>
        <v>OK</v>
      </c>
      <c r="I185" s="7" t="str">
        <f aca="false">IF(E185=E186+E187+E188+E189+E190,"OK","ΣΦΑΛΜΑ")</f>
        <v>OK</v>
      </c>
      <c r="J185" s="7" t="str">
        <f aca="false">IF(F185=F186+F187+F188+F189+F190,"OK","ΣΦΑΛΜΑ")</f>
        <v>OK</v>
      </c>
      <c r="K185" s="37" t="s">
        <v>286</v>
      </c>
      <c r="L185" s="3"/>
    </row>
    <row r="186" customFormat="false" ht="15" hidden="false" customHeight="false" outlineLevel="0" collapsed="false">
      <c r="A186" s="78"/>
      <c r="B186" s="147" t="s">
        <v>287</v>
      </c>
      <c r="C186" s="148" t="s">
        <v>288</v>
      </c>
      <c r="D186" s="149"/>
      <c r="E186" s="149"/>
      <c r="F186" s="150"/>
      <c r="G186" s="6"/>
      <c r="H186" s="7"/>
      <c r="I186" s="7"/>
      <c r="J186" s="7"/>
      <c r="K186" s="9"/>
      <c r="L186" s="3"/>
    </row>
    <row r="187" customFormat="false" ht="15" hidden="false" customHeight="false" outlineLevel="0" collapsed="false">
      <c r="A187" s="78"/>
      <c r="B187" s="147" t="s">
        <v>289</v>
      </c>
      <c r="C187" s="148" t="s">
        <v>290</v>
      </c>
      <c r="D187" s="149"/>
      <c r="E187" s="149"/>
      <c r="F187" s="150"/>
      <c r="G187" s="6"/>
      <c r="H187" s="7"/>
      <c r="I187" s="7"/>
      <c r="J187" s="7"/>
      <c r="K187" s="9"/>
      <c r="L187" s="3"/>
    </row>
    <row r="188" customFormat="false" ht="15" hidden="false" customHeight="false" outlineLevel="0" collapsed="false">
      <c r="A188" s="78"/>
      <c r="B188" s="147" t="s">
        <v>291</v>
      </c>
      <c r="C188" s="148" t="s">
        <v>292</v>
      </c>
      <c r="D188" s="149"/>
      <c r="E188" s="149"/>
      <c r="F188" s="150"/>
      <c r="G188" s="6"/>
      <c r="H188" s="7"/>
      <c r="I188" s="7"/>
      <c r="J188" s="7"/>
      <c r="K188" s="9"/>
      <c r="L188" s="3"/>
    </row>
    <row r="189" customFormat="false" ht="15" hidden="false" customHeight="false" outlineLevel="0" collapsed="false">
      <c r="A189" s="78"/>
      <c r="B189" s="147" t="s">
        <v>293</v>
      </c>
      <c r="C189" s="148" t="s">
        <v>294</v>
      </c>
      <c r="D189" s="149"/>
      <c r="E189" s="149"/>
      <c r="F189" s="150"/>
      <c r="G189" s="6"/>
      <c r="H189" s="7"/>
      <c r="I189" s="7"/>
      <c r="J189" s="7"/>
      <c r="K189" s="9"/>
      <c r="L189" s="3"/>
    </row>
    <row r="190" customFormat="false" ht="15" hidden="false" customHeight="false" outlineLevel="0" collapsed="false">
      <c r="A190" s="78"/>
      <c r="B190" s="147" t="s">
        <v>295</v>
      </c>
      <c r="C190" s="148" t="s">
        <v>296</v>
      </c>
      <c r="D190" s="149"/>
      <c r="E190" s="149"/>
      <c r="F190" s="150"/>
      <c r="G190" s="6"/>
      <c r="H190" s="7"/>
      <c r="I190" s="7"/>
      <c r="J190" s="7"/>
      <c r="K190" s="9"/>
      <c r="L190" s="3"/>
    </row>
    <row r="191" customFormat="false" ht="15" hidden="false" customHeight="false" outlineLevel="0" collapsed="false">
      <c r="A191" s="38"/>
      <c r="B191" s="151" t="s">
        <v>297</v>
      </c>
      <c r="C191" s="152" t="s">
        <v>298</v>
      </c>
      <c r="D191" s="153" t="n">
        <f aca="false">D192+D193+D194+D195</f>
        <v>0</v>
      </c>
      <c r="E191" s="153"/>
      <c r="F191" s="154"/>
      <c r="G191" s="6"/>
      <c r="H191" s="7" t="str">
        <f aca="false">IF(D191=D192+D193+D194+D195,"OK","ΣΦΑΛΜΑ")</f>
        <v>OK</v>
      </c>
      <c r="I191" s="7" t="str">
        <f aca="false">IF(E191=E192+E193+E194+E195,"OK","ΣΦΑΛΜΑ")</f>
        <v>OK</v>
      </c>
      <c r="J191" s="7" t="str">
        <f aca="false">IF(F191=F192+F193+F194+F195,"OK","ΣΦΑΛΜΑ")</f>
        <v>OK</v>
      </c>
      <c r="K191" s="37" t="s">
        <v>299</v>
      </c>
      <c r="L191" s="3"/>
    </row>
    <row r="192" customFormat="false" ht="15" hidden="false" customHeight="false" outlineLevel="0" collapsed="false">
      <c r="A192" s="78"/>
      <c r="B192" s="147" t="s">
        <v>300</v>
      </c>
      <c r="C192" s="148" t="s">
        <v>288</v>
      </c>
      <c r="D192" s="149"/>
      <c r="E192" s="149"/>
      <c r="F192" s="150"/>
      <c r="G192" s="6"/>
      <c r="H192" s="7"/>
      <c r="I192" s="7"/>
      <c r="J192" s="7"/>
      <c r="K192" s="9"/>
      <c r="L192" s="3"/>
    </row>
    <row r="193" customFormat="false" ht="15" hidden="false" customHeight="false" outlineLevel="0" collapsed="false">
      <c r="A193" s="78"/>
      <c r="B193" s="147" t="s">
        <v>301</v>
      </c>
      <c r="C193" s="148" t="s">
        <v>290</v>
      </c>
      <c r="D193" s="149"/>
      <c r="E193" s="149"/>
      <c r="F193" s="150"/>
      <c r="G193" s="6"/>
      <c r="H193" s="7"/>
      <c r="I193" s="7"/>
      <c r="J193" s="7"/>
      <c r="K193" s="9"/>
      <c r="L193" s="3"/>
    </row>
    <row r="194" customFormat="false" ht="15" hidden="false" customHeight="false" outlineLevel="0" collapsed="false">
      <c r="A194" s="78"/>
      <c r="B194" s="147" t="s">
        <v>302</v>
      </c>
      <c r="C194" s="148" t="s">
        <v>292</v>
      </c>
      <c r="D194" s="149"/>
      <c r="E194" s="149"/>
      <c r="F194" s="150"/>
      <c r="G194" s="6"/>
      <c r="H194" s="7"/>
      <c r="I194" s="7"/>
      <c r="J194" s="7"/>
      <c r="K194" s="9"/>
      <c r="L194" s="3"/>
    </row>
    <row r="195" customFormat="false" ht="15" hidden="false" customHeight="false" outlineLevel="0" collapsed="false">
      <c r="A195" s="78"/>
      <c r="B195" s="147" t="s">
        <v>303</v>
      </c>
      <c r="C195" s="148" t="s">
        <v>294</v>
      </c>
      <c r="D195" s="149"/>
      <c r="E195" s="149"/>
      <c r="F195" s="150"/>
      <c r="G195" s="6"/>
      <c r="H195" s="7"/>
      <c r="I195" s="7"/>
      <c r="J195" s="7"/>
      <c r="K195" s="9"/>
      <c r="L195" s="3"/>
    </row>
    <row r="196" customFormat="false" ht="15" hidden="false" customHeight="false" outlineLevel="0" collapsed="false">
      <c r="A196" s="78"/>
      <c r="B196" s="147" t="s">
        <v>304</v>
      </c>
      <c r="C196" s="148" t="s">
        <v>296</v>
      </c>
      <c r="D196" s="149"/>
      <c r="E196" s="149"/>
      <c r="F196" s="150"/>
      <c r="G196" s="6"/>
      <c r="H196" s="7"/>
      <c r="I196" s="7"/>
      <c r="J196" s="7"/>
      <c r="K196" s="9"/>
      <c r="L196" s="3"/>
    </row>
    <row r="197" customFormat="false" ht="15" hidden="false" customHeight="false" outlineLevel="0" collapsed="false">
      <c r="A197" s="38"/>
      <c r="B197" s="139" t="s">
        <v>305</v>
      </c>
      <c r="C197" s="155" t="s">
        <v>306</v>
      </c>
      <c r="D197" s="145" t="n">
        <f aca="false">D198+D200</f>
        <v>0</v>
      </c>
      <c r="E197" s="145" t="n">
        <f aca="false">E198+E200</f>
        <v>0</v>
      </c>
      <c r="F197" s="146" t="n">
        <f aca="false">F198+F200</f>
        <v>0</v>
      </c>
      <c r="G197" s="6"/>
      <c r="H197" s="7" t="str">
        <f aca="false">IF(D197=SUM(D198,D200),"OK","ΣΦΑΛΜΑ")</f>
        <v>OK</v>
      </c>
      <c r="I197" s="7" t="str">
        <f aca="false">IF(E197=SUM(E198,E200),"OK","ΣΦΑΛΜΑ")</f>
        <v>OK</v>
      </c>
      <c r="J197" s="7" t="str">
        <f aca="false">IF(F197=SUM(F198,F200),"OK","ΣΦΑΛΜΑ")</f>
        <v>OK</v>
      </c>
      <c r="K197" s="37" t="s">
        <v>307</v>
      </c>
      <c r="L197" s="3"/>
    </row>
    <row r="198" customFormat="false" ht="15" hidden="false" customHeight="false" outlineLevel="0" collapsed="false">
      <c r="A198" s="32"/>
      <c r="B198" s="139" t="s">
        <v>308</v>
      </c>
      <c r="C198" s="133" t="s">
        <v>309</v>
      </c>
      <c r="D198" s="134"/>
      <c r="E198" s="134"/>
      <c r="F198" s="135"/>
      <c r="G198" s="6"/>
      <c r="H198" s="7" t="str">
        <f aca="false">IF(D198&gt;=D199,"OK","ΣΦΑΛΜΑ")</f>
        <v>OK</v>
      </c>
      <c r="I198" s="7" t="str">
        <f aca="false">IF(E198&gt;=E199,"OK","ΣΦΑΛΜΑ")</f>
        <v>OK</v>
      </c>
      <c r="J198" s="7" t="str">
        <f aca="false">IF(F198&gt;=F199,"OK","ΣΦΑΛΜΑ")</f>
        <v>OK</v>
      </c>
      <c r="K198" s="37" t="s">
        <v>310</v>
      </c>
      <c r="L198" s="3"/>
    </row>
    <row r="199" customFormat="false" ht="25.5" hidden="false" customHeight="false" outlineLevel="0" collapsed="false">
      <c r="A199" s="32"/>
      <c r="B199" s="139" t="s">
        <v>311</v>
      </c>
      <c r="C199" s="156" t="s">
        <v>312</v>
      </c>
      <c r="D199" s="157"/>
      <c r="E199" s="157"/>
      <c r="F199" s="158"/>
      <c r="G199" s="6"/>
      <c r="H199" s="7"/>
      <c r="I199" s="7"/>
      <c r="J199" s="7"/>
      <c r="K199" s="9"/>
      <c r="L199" s="3"/>
    </row>
    <row r="200" customFormat="false" ht="15" hidden="false" customHeight="false" outlineLevel="0" collapsed="false">
      <c r="A200" s="38"/>
      <c r="B200" s="139" t="s">
        <v>313</v>
      </c>
      <c r="C200" s="133" t="s">
        <v>314</v>
      </c>
      <c r="D200" s="134"/>
      <c r="E200" s="134"/>
      <c r="F200" s="135"/>
      <c r="G200" s="6"/>
      <c r="H200" s="7" t="str">
        <f aca="false">IF(D200&gt;=D201,"OK","ΣΦΑΛΜΑ")</f>
        <v>OK</v>
      </c>
      <c r="I200" s="7" t="str">
        <f aca="false">IF(E200&gt;=E201,"OK","ΣΦΑΛΜΑ")</f>
        <v>OK</v>
      </c>
      <c r="J200" s="7" t="str">
        <f aca="false">IF(F200&gt;=F201,"OK","ΣΦΑΛΜΑ")</f>
        <v>OK</v>
      </c>
      <c r="K200" s="37" t="s">
        <v>315</v>
      </c>
      <c r="L200" s="3"/>
    </row>
    <row r="201" customFormat="false" ht="25.5" hidden="false" customHeight="false" outlineLevel="0" collapsed="false">
      <c r="A201" s="38"/>
      <c r="B201" s="159" t="s">
        <v>316</v>
      </c>
      <c r="C201" s="156" t="s">
        <v>312</v>
      </c>
      <c r="D201" s="160"/>
      <c r="E201" s="160"/>
      <c r="F201" s="161"/>
      <c r="G201" s="6"/>
      <c r="H201" s="7"/>
      <c r="I201" s="7"/>
      <c r="J201" s="7"/>
      <c r="K201" s="37"/>
      <c r="L201" s="3"/>
    </row>
    <row r="202" customFormat="false" ht="25.5" hidden="false" customHeight="false" outlineLevel="0" collapsed="false">
      <c r="A202" s="38"/>
      <c r="B202" s="127" t="n">
        <v>6</v>
      </c>
      <c r="C202" s="128" t="s">
        <v>317</v>
      </c>
      <c r="D202" s="129" t="n">
        <f aca="false">D203+D204</f>
        <v>0</v>
      </c>
      <c r="E202" s="129" t="n">
        <f aca="false">E203+E204</f>
        <v>0</v>
      </c>
      <c r="F202" s="138" t="n">
        <f aca="false">F203+F204</f>
        <v>0</v>
      </c>
      <c r="G202" s="6"/>
      <c r="H202" s="7" t="str">
        <f aca="false">IF(D202=SUM(D203:D204),"OK","ΣΦΑΛΜΑ")</f>
        <v>OK</v>
      </c>
      <c r="I202" s="7" t="str">
        <f aca="false">IF(E202=SUM(E203:E204),"OK","ΣΦΑΛΜΑ")</f>
        <v>OK</v>
      </c>
      <c r="J202" s="7" t="str">
        <f aca="false">IF(F202=SUM(F203:F204),"OK","ΣΦΑΛΜΑ")</f>
        <v>OK</v>
      </c>
      <c r="K202" s="37" t="s">
        <v>318</v>
      </c>
      <c r="L202" s="3"/>
    </row>
    <row r="203" customFormat="false" ht="15" hidden="false" customHeight="false" outlineLevel="0" collapsed="false">
      <c r="A203" s="38"/>
      <c r="B203" s="132" t="s">
        <v>319</v>
      </c>
      <c r="C203" s="133" t="s">
        <v>263</v>
      </c>
      <c r="D203" s="160"/>
      <c r="E203" s="160"/>
      <c r="F203" s="161"/>
      <c r="G203" s="6"/>
      <c r="H203" s="7"/>
      <c r="I203" s="7"/>
      <c r="J203" s="7"/>
      <c r="K203" s="37"/>
      <c r="L203" s="3"/>
    </row>
    <row r="204" customFormat="false" ht="15.75" hidden="false" customHeight="false" outlineLevel="0" collapsed="false">
      <c r="A204" s="32"/>
      <c r="B204" s="162" t="s">
        <v>320</v>
      </c>
      <c r="C204" s="163" t="s">
        <v>265</v>
      </c>
      <c r="D204" s="164"/>
      <c r="E204" s="164"/>
      <c r="F204" s="165"/>
      <c r="G204" s="6"/>
      <c r="H204" s="7"/>
      <c r="I204" s="7"/>
      <c r="J204" s="7"/>
      <c r="K204" s="9"/>
      <c r="L204" s="3"/>
    </row>
    <row r="205" customFormat="false" ht="15.75" hidden="false" customHeight="false" outlineLevel="0" collapsed="false">
      <c r="A205" s="32"/>
      <c r="B205" s="4"/>
      <c r="C205" s="4"/>
      <c r="D205" s="4"/>
      <c r="E205" s="4"/>
      <c r="F205" s="4"/>
      <c r="G205" s="6"/>
      <c r="H205" s="7"/>
      <c r="I205" s="7"/>
      <c r="J205" s="7"/>
      <c r="K205" s="9"/>
      <c r="L205" s="3"/>
    </row>
    <row r="206" customFormat="false" ht="15" hidden="false" customHeight="false" outlineLevel="0" collapsed="false">
      <c r="A206" s="32"/>
      <c r="B206" s="166"/>
      <c r="C206" s="167"/>
      <c r="D206" s="168"/>
      <c r="E206" s="169"/>
      <c r="F206" s="169"/>
      <c r="G206" s="6"/>
      <c r="H206" s="7"/>
      <c r="I206" s="7"/>
      <c r="J206" s="7"/>
      <c r="K206" s="9"/>
      <c r="L206" s="3"/>
    </row>
    <row r="207" customFormat="false" ht="15" hidden="false" customHeight="false" outlineLevel="0" collapsed="false">
      <c r="A207" s="32"/>
      <c r="B207" s="170" t="s">
        <v>321</v>
      </c>
      <c r="C207" s="171" t="s">
        <v>321</v>
      </c>
      <c r="D207" s="168"/>
      <c r="E207" s="172" t="s">
        <v>321</v>
      </c>
      <c r="F207" s="172"/>
      <c r="G207" s="6"/>
      <c r="H207" s="7"/>
      <c r="I207" s="7"/>
      <c r="J207" s="7"/>
      <c r="K207" s="9"/>
      <c r="L207" s="3"/>
    </row>
    <row r="208" customFormat="false" ht="15" hidden="false" customHeight="false" outlineLevel="0" collapsed="false">
      <c r="A208" s="32"/>
      <c r="B208" s="173"/>
      <c r="C208" s="173"/>
      <c r="D208" s="168"/>
      <c r="E208" s="174"/>
      <c r="F208" s="174"/>
      <c r="G208" s="6"/>
      <c r="H208" s="7"/>
      <c r="I208" s="7"/>
      <c r="J208" s="7"/>
      <c r="K208" s="9"/>
      <c r="L208" s="3"/>
    </row>
    <row r="209" customFormat="false" ht="15" hidden="false" customHeight="false" outlineLevel="0" collapsed="false">
      <c r="A209" s="32"/>
      <c r="B209" s="175"/>
      <c r="C209" s="175"/>
      <c r="D209" s="176"/>
      <c r="E209" s="177"/>
      <c r="F209" s="177"/>
      <c r="G209" s="6"/>
      <c r="H209" s="7"/>
      <c r="I209" s="7"/>
      <c r="J209" s="7"/>
      <c r="K209" s="9"/>
      <c r="L209" s="3"/>
    </row>
    <row r="210" customFormat="false" ht="15" hidden="false" customHeight="false" outlineLevel="0" collapsed="false">
      <c r="A210" s="32"/>
      <c r="B210" s="175" t="s">
        <v>322</v>
      </c>
      <c r="C210" s="175" t="s">
        <v>323</v>
      </c>
      <c r="D210" s="176"/>
      <c r="E210" s="178" t="s">
        <v>324</v>
      </c>
      <c r="F210" s="178"/>
      <c r="G210" s="6"/>
      <c r="H210" s="7"/>
      <c r="I210" s="7"/>
      <c r="J210" s="7"/>
      <c r="K210" s="9"/>
      <c r="L210" s="3"/>
    </row>
    <row r="211" customFormat="false" ht="15" hidden="false" customHeight="false" outlineLevel="0" collapsed="false">
      <c r="A211" s="3"/>
      <c r="B211" s="179"/>
      <c r="C211" s="180"/>
      <c r="D211" s="176"/>
      <c r="E211" s="181"/>
      <c r="F211" s="181"/>
      <c r="G211" s="6"/>
      <c r="H211" s="7"/>
      <c r="I211" s="7"/>
      <c r="J211" s="7"/>
      <c r="K211" s="9"/>
      <c r="L211" s="3"/>
    </row>
    <row r="212" customFormat="false" ht="15" hidden="false" customHeight="false" outlineLevel="0" collapsed="false">
      <c r="A212" s="131"/>
      <c r="B212" s="182"/>
      <c r="C212" s="183"/>
      <c r="D212" s="176"/>
      <c r="E212" s="184"/>
      <c r="F212" s="184"/>
      <c r="G212" s="6"/>
      <c r="H212" s="7"/>
      <c r="I212" s="7"/>
      <c r="J212" s="7"/>
      <c r="K212" s="9"/>
      <c r="L212" s="3"/>
    </row>
    <row r="213" customFormat="false" ht="15" hidden="false" customHeight="false" outlineLevel="0" collapsed="false">
      <c r="A213" s="131"/>
      <c r="B213" s="182"/>
      <c r="C213" s="183"/>
      <c r="D213" s="176"/>
      <c r="E213" s="184"/>
      <c r="F213" s="184"/>
      <c r="G213" s="6"/>
      <c r="H213" s="7"/>
      <c r="I213" s="7"/>
      <c r="J213" s="7"/>
      <c r="K213" s="9"/>
      <c r="L213" s="3"/>
    </row>
    <row r="214" customFormat="false" ht="15.75" hidden="false" customHeight="false" outlineLevel="0" collapsed="false">
      <c r="A214" s="131"/>
      <c r="B214" s="22" t="s">
        <v>325</v>
      </c>
      <c r="C214" s="185"/>
      <c r="D214" s="186"/>
      <c r="E214" s="187"/>
      <c r="F214" s="187"/>
      <c r="G214" s="6"/>
      <c r="H214" s="7"/>
      <c r="I214" s="7"/>
      <c r="J214" s="7"/>
      <c r="K214" s="9"/>
      <c r="L214" s="3"/>
    </row>
    <row r="215" customFormat="false" ht="15.75" hidden="false" customHeight="false" outlineLevel="0" collapsed="false">
      <c r="A215" s="131"/>
      <c r="B215" s="188" t="s">
        <v>326</v>
      </c>
      <c r="C215" s="186"/>
      <c r="D215" s="186"/>
      <c r="E215" s="187"/>
      <c r="F215" s="187"/>
      <c r="G215" s="6"/>
      <c r="H215" s="7"/>
      <c r="I215" s="7"/>
      <c r="J215" s="7"/>
      <c r="K215" s="9"/>
      <c r="L215" s="3"/>
    </row>
    <row r="216" customFormat="false" ht="39" hidden="false" customHeight="false" outlineLevel="0" collapsed="false">
      <c r="A216" s="131"/>
      <c r="B216" s="189"/>
      <c r="C216" s="190" t="s">
        <v>16</v>
      </c>
      <c r="D216" s="191" t="s">
        <v>17</v>
      </c>
      <c r="E216" s="192" t="s">
        <v>18</v>
      </c>
      <c r="F216" s="193" t="s">
        <v>19</v>
      </c>
      <c r="G216" s="6"/>
      <c r="H216" s="7"/>
      <c r="I216" s="7"/>
      <c r="J216" s="7"/>
      <c r="K216" s="9"/>
      <c r="L216" s="3"/>
    </row>
    <row r="217" customFormat="false" ht="51.75" hidden="false" customHeight="false" outlineLevel="0" collapsed="false">
      <c r="A217" s="131"/>
      <c r="B217" s="189"/>
      <c r="C217" s="190"/>
      <c r="D217" s="194" t="s">
        <v>20</v>
      </c>
      <c r="E217" s="195"/>
      <c r="F217" s="196" t="s">
        <v>327</v>
      </c>
      <c r="G217" s="6"/>
      <c r="H217" s="7"/>
      <c r="I217" s="7"/>
      <c r="J217" s="7"/>
      <c r="K217" s="9"/>
      <c r="L217" s="3"/>
    </row>
    <row r="218" customFormat="false" ht="15.75" hidden="false" customHeight="false" outlineLevel="0" collapsed="false">
      <c r="A218" s="131"/>
      <c r="B218" s="197" t="s">
        <v>328</v>
      </c>
      <c r="C218" s="198" t="s">
        <v>329</v>
      </c>
      <c r="D218" s="199" t="e">
        <f aca="false">SUM(D219:D223)</f>
        <v>#REF!</v>
      </c>
      <c r="E218" s="199" t="e">
        <f aca="false">SUM(E219:E223)</f>
        <v>#REF!</v>
      </c>
      <c r="F218" s="200" t="e">
        <f aca="false">SUM(F219:F223)</f>
        <v>#REF!</v>
      </c>
      <c r="G218" s="6"/>
      <c r="H218" s="7"/>
      <c r="I218" s="7"/>
      <c r="J218" s="7"/>
      <c r="K218" s="9"/>
      <c r="L218" s="3"/>
    </row>
    <row r="219" customFormat="false" ht="15" hidden="false" customHeight="false" outlineLevel="0" collapsed="false">
      <c r="A219" s="131"/>
      <c r="B219" s="201" t="s">
        <v>330</v>
      </c>
      <c r="C219" s="202" t="s">
        <v>331</v>
      </c>
      <c r="D219" s="203"/>
      <c r="E219" s="204"/>
      <c r="F219" s="205"/>
      <c r="G219" s="6"/>
      <c r="H219" s="7"/>
      <c r="I219" s="7"/>
      <c r="J219" s="7"/>
      <c r="K219" s="9"/>
      <c r="L219" s="3"/>
    </row>
    <row r="220" customFormat="false" ht="15" hidden="false" customHeight="false" outlineLevel="0" collapsed="false">
      <c r="A220" s="131"/>
      <c r="B220" s="201" t="s">
        <v>332</v>
      </c>
      <c r="C220" s="202" t="s">
        <v>333</v>
      </c>
      <c r="D220" s="203" t="n">
        <f aca="false">D19</f>
        <v>0</v>
      </c>
      <c r="E220" s="203" t="n">
        <f aca="false">E19</f>
        <v>0</v>
      </c>
      <c r="F220" s="205" t="n">
        <f aca="false">F19</f>
        <v>0</v>
      </c>
      <c r="G220" s="6"/>
      <c r="H220" s="7"/>
      <c r="I220" s="7"/>
      <c r="J220" s="7"/>
      <c r="K220" s="9"/>
      <c r="L220" s="3"/>
    </row>
    <row r="221" customFormat="false" ht="15" hidden="false" customHeight="false" outlineLevel="0" collapsed="false">
      <c r="A221" s="3"/>
      <c r="B221" s="201" t="s">
        <v>334</v>
      </c>
      <c r="C221" s="202" t="s">
        <v>335</v>
      </c>
      <c r="D221" s="203" t="e">
        <f aca="false">D28+#REF!+#REF!+#REF!</f>
        <v>#REF!</v>
      </c>
      <c r="E221" s="203" t="e">
        <f aca="false">E28+#REF!+#REF!+#REF!</f>
        <v>#REF!</v>
      </c>
      <c r="F221" s="205" t="e">
        <f aca="false">F28+#REF!+#REF!+#REF!</f>
        <v>#REF!</v>
      </c>
      <c r="G221" s="6"/>
      <c r="H221" s="7"/>
      <c r="I221" s="7"/>
      <c r="J221" s="7"/>
      <c r="K221" s="9"/>
      <c r="L221" s="3"/>
    </row>
    <row r="222" customFormat="false" ht="15" hidden="false" customHeight="false" outlineLevel="0" collapsed="false">
      <c r="A222" s="206"/>
      <c r="B222" s="201" t="s">
        <v>336</v>
      </c>
      <c r="C222" s="202" t="s">
        <v>337</v>
      </c>
      <c r="D222" s="203" t="e">
        <f aca="false">#REF!+#REF!+#REF!</f>
        <v>#REF!</v>
      </c>
      <c r="E222" s="203" t="e">
        <f aca="false">#REF!+#REF!+#REF!</f>
        <v>#REF!</v>
      </c>
      <c r="F222" s="205" t="e">
        <f aca="false">#REF!+#REF!+#REF!</f>
        <v>#REF!</v>
      </c>
      <c r="G222" s="6"/>
      <c r="H222" s="7"/>
      <c r="I222" s="7"/>
      <c r="J222" s="7"/>
      <c r="K222" s="9"/>
      <c r="L222" s="3"/>
    </row>
    <row r="223" customFormat="false" ht="15" hidden="false" customHeight="false" outlineLevel="0" collapsed="false">
      <c r="A223" s="206"/>
      <c r="B223" s="201" t="s">
        <v>338</v>
      </c>
      <c r="C223" s="202" t="s">
        <v>339</v>
      </c>
      <c r="D223" s="203" t="e">
        <f aca="false">(D16-D19-D28)+(D35-#REF!-#REF!-#REF!-#REF!-#REF!-#REF!)+D64+(D68-D69)+D72</f>
        <v>#REF!</v>
      </c>
      <c r="E223" s="203" t="e">
        <f aca="false">(E16-E19-E28)+(E35-#REF!-#REF!-#REF!-#REF!-#REF!-#REF!)+E64+(E68-E69)+E72</f>
        <v>#REF!</v>
      </c>
      <c r="F223" s="205" t="e">
        <f aca="false">(F16-F19-F28)+(F35-#REF!-#REF!-#REF!-#REF!-#REF!-#REF!)+F64+(F68-F69)+F72</f>
        <v>#REF!</v>
      </c>
      <c r="G223" s="6"/>
      <c r="H223" s="7"/>
      <c r="I223" s="7"/>
      <c r="J223" s="7"/>
      <c r="K223" s="9"/>
      <c r="L223" s="3"/>
    </row>
    <row r="224" customFormat="false" ht="15" hidden="false" customHeight="false" outlineLevel="0" collapsed="false">
      <c r="A224" s="32"/>
      <c r="B224" s="207" t="s">
        <v>340</v>
      </c>
      <c r="C224" s="208" t="s">
        <v>341</v>
      </c>
      <c r="D224" s="209" t="n">
        <f aca="false">SUM(D225:D229)</f>
        <v>0</v>
      </c>
      <c r="E224" s="209" t="n">
        <f aca="false">SUM(E225:E229)</f>
        <v>0</v>
      </c>
      <c r="F224" s="210" t="n">
        <f aca="false">SUM(F225:F229)</f>
        <v>0</v>
      </c>
      <c r="G224" s="6"/>
      <c r="H224" s="7"/>
      <c r="I224" s="7"/>
      <c r="J224" s="7"/>
      <c r="K224" s="9"/>
      <c r="L224" s="3"/>
    </row>
    <row r="225" customFormat="false" ht="15" hidden="false" customHeight="false" outlineLevel="0" collapsed="false">
      <c r="A225" s="32"/>
      <c r="B225" s="201" t="s">
        <v>342</v>
      </c>
      <c r="C225" s="202" t="s">
        <v>343</v>
      </c>
      <c r="D225" s="203" t="n">
        <f aca="false">D97+D156</f>
        <v>0</v>
      </c>
      <c r="E225" s="203" t="n">
        <f aca="false">E97+E156</f>
        <v>0</v>
      </c>
      <c r="F225" s="205" t="n">
        <f aca="false">F97+F156</f>
        <v>0</v>
      </c>
      <c r="G225" s="6"/>
      <c r="H225" s="7"/>
      <c r="I225" s="7"/>
      <c r="J225" s="7"/>
      <c r="K225" s="9"/>
      <c r="L225" s="3"/>
    </row>
    <row r="226" customFormat="false" ht="15" hidden="false" customHeight="false" outlineLevel="0" collapsed="false">
      <c r="A226" s="32"/>
      <c r="B226" s="201" t="s">
        <v>344</v>
      </c>
      <c r="C226" s="202" t="s">
        <v>345</v>
      </c>
      <c r="D226" s="203"/>
      <c r="E226" s="204"/>
      <c r="F226" s="205"/>
      <c r="G226" s="6"/>
      <c r="H226" s="7"/>
      <c r="I226" s="7"/>
      <c r="J226" s="7"/>
      <c r="K226" s="9"/>
      <c r="L226" s="3"/>
    </row>
    <row r="227" customFormat="false" ht="15" hidden="false" customHeight="false" outlineLevel="0" collapsed="false">
      <c r="A227" s="32"/>
      <c r="B227" s="201" t="s">
        <v>346</v>
      </c>
      <c r="C227" s="202" t="s">
        <v>333</v>
      </c>
      <c r="D227" s="203" t="n">
        <f aca="false">D120+D121+D122+D126+D127+D128</f>
        <v>0</v>
      </c>
      <c r="E227" s="203" t="n">
        <f aca="false">E120+E121+E122+E126+E127+E128</f>
        <v>0</v>
      </c>
      <c r="F227" s="205" t="n">
        <f aca="false">F120+F121+F122+F126+F127+F128</f>
        <v>0</v>
      </c>
      <c r="G227" s="6"/>
      <c r="H227" s="7"/>
      <c r="I227" s="7"/>
      <c r="J227" s="7"/>
      <c r="K227" s="9"/>
      <c r="L227" s="3"/>
    </row>
    <row r="228" customFormat="false" ht="15" hidden="false" customHeight="false" outlineLevel="0" collapsed="false">
      <c r="A228" s="32"/>
      <c r="B228" s="201" t="s">
        <v>347</v>
      </c>
      <c r="C228" s="202" t="s">
        <v>348</v>
      </c>
      <c r="D228" s="203" t="n">
        <f aca="false">(D147-D152)</f>
        <v>0</v>
      </c>
      <c r="E228" s="203" t="n">
        <f aca="false">(E147-E152)</f>
        <v>0</v>
      </c>
      <c r="F228" s="205" t="n">
        <f aca="false">(F147-F152)</f>
        <v>0</v>
      </c>
      <c r="G228" s="6"/>
      <c r="H228" s="7"/>
      <c r="I228" s="7"/>
      <c r="J228" s="7"/>
      <c r="K228" s="9"/>
      <c r="L228" s="3"/>
    </row>
    <row r="229" customFormat="false" ht="15" hidden="false" customHeight="false" outlineLevel="0" collapsed="false">
      <c r="A229" s="32"/>
      <c r="B229" s="201" t="s">
        <v>349</v>
      </c>
      <c r="C229" s="211" t="s">
        <v>218</v>
      </c>
      <c r="D229" s="203" t="n">
        <f aca="false">(D96-D97-SUM(D120:D130))+D152+(D153-D156+D165)</f>
        <v>0</v>
      </c>
      <c r="E229" s="203" t="n">
        <f aca="false">(E96-E97-SUM(E120:E130))+E152+(E153-E156-E163)</f>
        <v>0</v>
      </c>
      <c r="F229" s="205" t="n">
        <f aca="false">(F96-F97-SUM(F120:F130))+F152+(F153-F156-F163)</f>
        <v>0</v>
      </c>
      <c r="G229" s="6"/>
      <c r="H229" s="7"/>
      <c r="I229" s="7"/>
      <c r="J229" s="7"/>
      <c r="K229" s="9"/>
      <c r="L229" s="3"/>
    </row>
    <row r="230" customFormat="false" ht="15" hidden="false" customHeight="false" outlineLevel="0" collapsed="false">
      <c r="A230" s="32"/>
      <c r="B230" s="207" t="s">
        <v>350</v>
      </c>
      <c r="C230" s="212" t="s">
        <v>351</v>
      </c>
      <c r="D230" s="209" t="e">
        <f aca="false">D218-D224</f>
        <v>#REF!</v>
      </c>
      <c r="E230" s="209" t="e">
        <f aca="false">E218-E224</f>
        <v>#REF!</v>
      </c>
      <c r="F230" s="210" t="e">
        <f aca="false">F218-F224</f>
        <v>#REF!</v>
      </c>
      <c r="G230" s="6"/>
      <c r="H230" s="7"/>
      <c r="I230" s="7"/>
      <c r="J230" s="7"/>
      <c r="K230" s="9"/>
      <c r="L230" s="3"/>
    </row>
    <row r="231" customFormat="false" ht="15" hidden="false" customHeight="false" outlineLevel="0" collapsed="false">
      <c r="A231" s="32"/>
      <c r="B231" s="213" t="s">
        <v>352</v>
      </c>
      <c r="C231" s="212" t="s">
        <v>353</v>
      </c>
      <c r="D231" s="214" t="e">
        <f aca="false">-D230</f>
        <v>#REF!</v>
      </c>
      <c r="E231" s="214" t="e">
        <f aca="false">-E230</f>
        <v>#REF!</v>
      </c>
      <c r="F231" s="215" t="e">
        <f aca="false">-F230</f>
        <v>#REF!</v>
      </c>
      <c r="G231" s="6"/>
      <c r="H231" s="7"/>
      <c r="I231" s="7"/>
      <c r="J231" s="7"/>
      <c r="K231" s="9"/>
      <c r="L231" s="3"/>
    </row>
    <row r="232" customFormat="false" ht="15" hidden="false" customHeight="false" outlineLevel="0" collapsed="false">
      <c r="A232" s="32"/>
      <c r="B232" s="216" t="s">
        <v>354</v>
      </c>
      <c r="C232" s="211" t="s">
        <v>355</v>
      </c>
      <c r="D232" s="217" t="n">
        <f aca="false">D172</f>
        <v>0</v>
      </c>
      <c r="E232" s="217" t="n">
        <f aca="false">-(F172-E172)</f>
        <v>0</v>
      </c>
      <c r="F232" s="218" t="n">
        <f aca="false">-(F172-D172)</f>
        <v>0</v>
      </c>
      <c r="G232" s="6"/>
      <c r="H232" s="7"/>
      <c r="I232" s="7"/>
      <c r="J232" s="7"/>
      <c r="K232" s="9"/>
      <c r="L232" s="3"/>
    </row>
    <row r="233" customFormat="false" ht="15" hidden="false" customHeight="false" outlineLevel="0" collapsed="false">
      <c r="A233" s="32"/>
      <c r="B233" s="216" t="s">
        <v>356</v>
      </c>
      <c r="C233" s="211" t="s">
        <v>357</v>
      </c>
      <c r="D233" s="217" t="n">
        <f aca="false">D234+D235</f>
        <v>0</v>
      </c>
      <c r="E233" s="217" t="n">
        <f aca="false">E234+E235</f>
        <v>0</v>
      </c>
      <c r="F233" s="218" t="n">
        <f aca="false">F234+F235</f>
        <v>0</v>
      </c>
      <c r="G233" s="6"/>
      <c r="H233" s="7"/>
      <c r="I233" s="7"/>
      <c r="J233" s="7"/>
      <c r="K233" s="9"/>
      <c r="L233" s="3"/>
    </row>
    <row r="234" customFormat="false" ht="15" hidden="false" customHeight="false" outlineLevel="0" collapsed="false">
      <c r="A234" s="32"/>
      <c r="B234" s="216" t="s">
        <v>358</v>
      </c>
      <c r="C234" s="211" t="s">
        <v>359</v>
      </c>
      <c r="D234" s="217"/>
      <c r="E234" s="219"/>
      <c r="F234" s="218"/>
      <c r="G234" s="6"/>
      <c r="H234" s="7"/>
      <c r="I234" s="7"/>
      <c r="J234" s="7"/>
      <c r="K234" s="9"/>
      <c r="L234" s="3"/>
    </row>
    <row r="235" customFormat="false" ht="15" hidden="false" customHeight="false" outlineLevel="0" collapsed="false">
      <c r="A235" s="32"/>
      <c r="B235" s="216" t="s">
        <v>360</v>
      </c>
      <c r="C235" s="211" t="s">
        <v>361</v>
      </c>
      <c r="D235" s="217"/>
      <c r="E235" s="219"/>
      <c r="F235" s="218"/>
      <c r="G235" s="6"/>
      <c r="H235" s="7"/>
      <c r="I235" s="7"/>
      <c r="J235" s="7"/>
      <c r="K235" s="9"/>
      <c r="L235" s="3"/>
    </row>
    <row r="236" customFormat="false" ht="15" hidden="false" customHeight="false" outlineLevel="0" collapsed="false">
      <c r="A236" s="32"/>
      <c r="B236" s="216" t="s">
        <v>362</v>
      </c>
      <c r="C236" s="211" t="s">
        <v>363</v>
      </c>
      <c r="D236" s="217" t="n">
        <f aca="false">D237+D238</f>
        <v>0</v>
      </c>
      <c r="E236" s="217" t="n">
        <f aca="false">E237+E238</f>
        <v>0</v>
      </c>
      <c r="F236" s="218" t="n">
        <f aca="false">F237+F238</f>
        <v>0</v>
      </c>
      <c r="G236" s="6"/>
      <c r="H236" s="7"/>
      <c r="I236" s="7"/>
      <c r="J236" s="7"/>
      <c r="K236" s="9"/>
      <c r="L236" s="3"/>
    </row>
    <row r="237" customFormat="false" ht="15" hidden="false" customHeight="false" outlineLevel="0" collapsed="false">
      <c r="A237" s="32"/>
      <c r="B237" s="216" t="s">
        <v>364</v>
      </c>
      <c r="C237" s="211" t="s">
        <v>365</v>
      </c>
      <c r="D237" s="217"/>
      <c r="E237" s="219"/>
      <c r="F237" s="218"/>
      <c r="G237" s="6"/>
      <c r="H237" s="7"/>
      <c r="I237" s="7"/>
      <c r="J237" s="7"/>
      <c r="K237" s="9"/>
      <c r="L237" s="3"/>
    </row>
    <row r="238" customFormat="false" ht="15" hidden="false" customHeight="false" outlineLevel="0" collapsed="false">
      <c r="A238" s="32"/>
      <c r="B238" s="216" t="s">
        <v>366</v>
      </c>
      <c r="C238" s="211" t="s">
        <v>367</v>
      </c>
      <c r="D238" s="217"/>
      <c r="E238" s="219"/>
      <c r="F238" s="218"/>
      <c r="G238" s="6"/>
      <c r="H238" s="7"/>
      <c r="I238" s="7"/>
      <c r="J238" s="7"/>
      <c r="K238" s="9"/>
      <c r="L238" s="3"/>
    </row>
    <row r="239" customFormat="false" ht="15" hidden="false" customHeight="false" outlineLevel="0" collapsed="false">
      <c r="A239" s="32"/>
      <c r="B239" s="216" t="s">
        <v>368</v>
      </c>
      <c r="C239" s="211" t="s">
        <v>369</v>
      </c>
      <c r="D239" s="217" t="n">
        <f aca="false">D240+D241</f>
        <v>0</v>
      </c>
      <c r="E239" s="217" t="n">
        <f aca="false">E240+E241</f>
        <v>0</v>
      </c>
      <c r="F239" s="218" t="n">
        <f aca="false">F240+F241</f>
        <v>0</v>
      </c>
      <c r="G239" s="6"/>
      <c r="H239" s="7"/>
      <c r="I239" s="7"/>
      <c r="J239" s="7"/>
      <c r="K239" s="9"/>
      <c r="L239" s="3"/>
    </row>
    <row r="240" customFormat="false" ht="15" hidden="false" customHeight="false" outlineLevel="0" collapsed="false">
      <c r="A240" s="32"/>
      <c r="B240" s="216" t="s">
        <v>370</v>
      </c>
      <c r="C240" s="211" t="s">
        <v>359</v>
      </c>
      <c r="D240" s="217"/>
      <c r="E240" s="219"/>
      <c r="F240" s="218"/>
      <c r="G240" s="6"/>
      <c r="H240" s="7"/>
      <c r="I240" s="7"/>
      <c r="J240" s="7"/>
      <c r="K240" s="9"/>
      <c r="L240" s="3"/>
    </row>
    <row r="241" customFormat="false" ht="15" hidden="false" customHeight="false" outlineLevel="0" collapsed="false">
      <c r="A241" s="32"/>
      <c r="B241" s="216" t="s">
        <v>371</v>
      </c>
      <c r="C241" s="211" t="s">
        <v>361</v>
      </c>
      <c r="D241" s="217"/>
      <c r="E241" s="219"/>
      <c r="F241" s="218"/>
      <c r="G241" s="6"/>
      <c r="H241" s="7"/>
      <c r="I241" s="7"/>
      <c r="J241" s="7"/>
      <c r="K241" s="9"/>
      <c r="L241" s="3"/>
    </row>
    <row r="242" customFormat="false" ht="15" hidden="false" customHeight="false" outlineLevel="0" collapsed="false">
      <c r="A242" s="32"/>
      <c r="B242" s="216" t="s">
        <v>372</v>
      </c>
      <c r="C242" s="211" t="s">
        <v>373</v>
      </c>
      <c r="D242" s="217" t="n">
        <f aca="false">D243+D244</f>
        <v>0</v>
      </c>
      <c r="E242" s="217" t="n">
        <f aca="false">E243+E244</f>
        <v>0</v>
      </c>
      <c r="F242" s="218" t="n">
        <f aca="false">F243+F244</f>
        <v>0</v>
      </c>
      <c r="G242" s="6"/>
      <c r="H242" s="7"/>
      <c r="I242" s="7"/>
      <c r="J242" s="7"/>
      <c r="K242" s="9"/>
      <c r="L242" s="3"/>
    </row>
    <row r="243" customFormat="false" ht="15" hidden="false" customHeight="false" outlineLevel="0" collapsed="false">
      <c r="A243" s="32"/>
      <c r="B243" s="216" t="s">
        <v>374</v>
      </c>
      <c r="C243" s="211" t="s">
        <v>375</v>
      </c>
      <c r="D243" s="217" t="n">
        <f aca="false">D69</f>
        <v>0</v>
      </c>
      <c r="E243" s="217" t="n">
        <f aca="false">E69</f>
        <v>0</v>
      </c>
      <c r="F243" s="218" t="n">
        <f aca="false">F69</f>
        <v>0</v>
      </c>
      <c r="G243" s="6"/>
      <c r="H243" s="7"/>
      <c r="I243" s="7"/>
      <c r="J243" s="7"/>
      <c r="K243" s="9"/>
      <c r="L243" s="3"/>
    </row>
    <row r="244" customFormat="false" ht="15" hidden="false" customHeight="false" outlineLevel="0" collapsed="false">
      <c r="A244" s="32"/>
      <c r="B244" s="216" t="s">
        <v>376</v>
      </c>
      <c r="C244" s="211" t="s">
        <v>377</v>
      </c>
      <c r="D244" s="217" t="n">
        <f aca="false">-(D123+D124+D125+D129+D130)</f>
        <v>0</v>
      </c>
      <c r="E244" s="217" t="n">
        <f aca="false">-(E123+E124+E125+E129+E130)</f>
        <v>0</v>
      </c>
      <c r="F244" s="218" t="n">
        <f aca="false">-(F123+F124+F125+F129+F130)</f>
        <v>0</v>
      </c>
      <c r="G244" s="6"/>
      <c r="H244" s="7"/>
      <c r="I244" s="7"/>
      <c r="J244" s="7"/>
      <c r="K244" s="9"/>
      <c r="L244" s="3"/>
    </row>
    <row r="245" customFormat="false" ht="15" hidden="false" customHeight="false" outlineLevel="0" collapsed="false">
      <c r="A245" s="32"/>
      <c r="B245" s="216" t="s">
        <v>378</v>
      </c>
      <c r="C245" s="220" t="s">
        <v>379</v>
      </c>
      <c r="D245" s="221" t="e">
        <f aca="false">(D231-D233-D236-D239-D242)-D232</f>
        <v>#REF!</v>
      </c>
      <c r="E245" s="221" t="e">
        <f aca="false">(E231-E233-E236-E239-E242)-E232</f>
        <v>#REF!</v>
      </c>
      <c r="F245" s="222" t="e">
        <f aca="false">(F231-F233-F236-F239-F242)-F232</f>
        <v>#REF!</v>
      </c>
      <c r="G245" s="6"/>
      <c r="H245" s="7"/>
      <c r="I245" s="7"/>
      <c r="J245" s="7"/>
      <c r="K245" s="9"/>
      <c r="L245" s="3"/>
    </row>
    <row r="246" customFormat="false" ht="15" hidden="false" customHeight="false" outlineLevel="0" collapsed="false">
      <c r="A246" s="32"/>
      <c r="B246" s="216" t="s">
        <v>380</v>
      </c>
      <c r="C246" s="223" t="s">
        <v>381</v>
      </c>
      <c r="D246" s="224"/>
      <c r="E246" s="225"/>
      <c r="F246" s="226"/>
      <c r="G246" s="6"/>
      <c r="H246" s="7"/>
      <c r="I246" s="7"/>
      <c r="J246" s="7"/>
      <c r="K246" s="9"/>
      <c r="L246" s="3"/>
    </row>
    <row r="247" customFormat="false" ht="15" hidden="false" customHeight="false" outlineLevel="0" collapsed="false">
      <c r="A247" s="32"/>
      <c r="B247" s="216" t="s">
        <v>382</v>
      </c>
      <c r="C247" s="223" t="s">
        <v>383</v>
      </c>
      <c r="D247" s="224"/>
      <c r="E247" s="225"/>
      <c r="F247" s="226"/>
      <c r="G247" s="6"/>
      <c r="H247" s="7"/>
      <c r="I247" s="7"/>
      <c r="J247" s="7"/>
      <c r="K247" s="9"/>
      <c r="L247" s="3"/>
    </row>
    <row r="248" customFormat="false" ht="15" hidden="false" customHeight="false" outlineLevel="0" collapsed="false">
      <c r="A248" s="32"/>
      <c r="B248" s="216" t="s">
        <v>384</v>
      </c>
      <c r="C248" s="223" t="s">
        <v>385</v>
      </c>
      <c r="D248" s="224"/>
      <c r="E248" s="225" t="n">
        <f aca="false">E172-F172-E167+E91</f>
        <v>0</v>
      </c>
      <c r="F248" s="226" t="n">
        <f aca="false">D172-F172-F167+F91</f>
        <v>0</v>
      </c>
      <c r="G248" s="6"/>
      <c r="H248" s="7"/>
      <c r="I248" s="7"/>
      <c r="J248" s="7"/>
      <c r="K248" s="9"/>
      <c r="L248" s="3"/>
    </row>
    <row r="249" customFormat="false" ht="15" hidden="false" customHeight="false" outlineLevel="0" collapsed="false">
      <c r="A249" s="32"/>
      <c r="B249" s="216" t="s">
        <v>386</v>
      </c>
      <c r="C249" s="223" t="s">
        <v>357</v>
      </c>
      <c r="D249" s="224"/>
      <c r="E249" s="225" t="n">
        <f aca="false">E177+E178-F177-F178</f>
        <v>0</v>
      </c>
      <c r="F249" s="226" t="n">
        <f aca="false">D177+D178-F177-F178</f>
        <v>0</v>
      </c>
      <c r="G249" s="6"/>
      <c r="H249" s="7"/>
      <c r="I249" s="7"/>
      <c r="J249" s="7"/>
      <c r="K249" s="9"/>
      <c r="L249" s="3"/>
    </row>
    <row r="250" customFormat="false" ht="15" hidden="false" customHeight="false" outlineLevel="0" collapsed="false">
      <c r="A250" s="32"/>
      <c r="B250" s="216" t="s">
        <v>387</v>
      </c>
      <c r="C250" s="223" t="s">
        <v>388</v>
      </c>
      <c r="D250" s="224"/>
      <c r="E250" s="225" t="n">
        <f aca="false">E180-F180</f>
        <v>0</v>
      </c>
      <c r="F250" s="226" t="n">
        <f aca="false">D180-F180</f>
        <v>0</v>
      </c>
      <c r="G250" s="6"/>
      <c r="H250" s="7"/>
      <c r="I250" s="7"/>
      <c r="J250" s="7"/>
      <c r="K250" s="9"/>
      <c r="L250" s="3"/>
    </row>
    <row r="251" customFormat="false" ht="15" hidden="false" customHeight="false" outlineLevel="0" collapsed="false">
      <c r="A251" s="32"/>
      <c r="B251" s="216" t="s">
        <v>389</v>
      </c>
      <c r="C251" s="223" t="s">
        <v>369</v>
      </c>
      <c r="D251" s="224"/>
      <c r="E251" s="225" t="n">
        <f aca="false">E179-F179+E152</f>
        <v>0</v>
      </c>
      <c r="F251" s="226" t="n">
        <f aca="false">D179-F179+F152</f>
        <v>0</v>
      </c>
      <c r="G251" s="6"/>
      <c r="H251" s="7"/>
      <c r="I251" s="7"/>
      <c r="J251" s="7"/>
      <c r="K251" s="9"/>
      <c r="L251" s="3"/>
    </row>
    <row r="252" customFormat="false" ht="15.75" hidden="false" customHeight="false" outlineLevel="0" collapsed="false">
      <c r="A252" s="32"/>
      <c r="B252" s="227" t="s">
        <v>390</v>
      </c>
      <c r="C252" s="228" t="s">
        <v>391</v>
      </c>
      <c r="D252" s="229"/>
      <c r="E252" s="230" t="n">
        <f aca="false">E181-F181+E69-E123-E124-E125-E129-E130</f>
        <v>0</v>
      </c>
      <c r="F252" s="231" t="n">
        <f aca="false">D181-F181+F69-F123-F124-F125-F129-F130</f>
        <v>0</v>
      </c>
      <c r="G252" s="6"/>
      <c r="H252" s="7"/>
      <c r="I252" s="7"/>
      <c r="J252" s="7"/>
      <c r="K252" s="9"/>
      <c r="L252" s="3"/>
    </row>
    <row r="253" customFormat="false" ht="15.75" hidden="false" customHeight="false" outlineLevel="0" collapsed="false">
      <c r="A253" s="32"/>
      <c r="B253" s="232" t="s">
        <v>392</v>
      </c>
      <c r="C253" s="223" t="s">
        <v>385</v>
      </c>
      <c r="D253" s="233"/>
      <c r="E253" s="234" t="n">
        <f aca="false">E172-F172-E232</f>
        <v>0</v>
      </c>
      <c r="F253" s="235" t="n">
        <f aca="false">D172-F172-F232</f>
        <v>0</v>
      </c>
      <c r="G253" s="6"/>
      <c r="H253" s="7"/>
      <c r="I253" s="7"/>
      <c r="J253" s="7"/>
      <c r="K253" s="9"/>
      <c r="L253" s="3"/>
    </row>
    <row r="254" customFormat="false" ht="15" hidden="false" customHeight="false" outlineLevel="0" collapsed="false">
      <c r="A254" s="32"/>
      <c r="B254" s="232" t="s">
        <v>393</v>
      </c>
      <c r="C254" s="223" t="s">
        <v>357</v>
      </c>
      <c r="D254" s="233"/>
      <c r="E254" s="234" t="n">
        <f aca="false">E177+E178-F177-F178-E233</f>
        <v>0</v>
      </c>
      <c r="F254" s="235" t="n">
        <f aca="false">D177+D178-F177-F178-F233</f>
        <v>0</v>
      </c>
      <c r="G254" s="6"/>
      <c r="H254" s="7"/>
      <c r="I254" s="7"/>
      <c r="J254" s="7"/>
      <c r="K254" s="9"/>
      <c r="L254" s="3"/>
    </row>
    <row r="255" customFormat="false" ht="15" hidden="false" customHeight="false" outlineLevel="0" collapsed="false">
      <c r="A255" s="32"/>
      <c r="B255" s="232" t="s">
        <v>394</v>
      </c>
      <c r="C255" s="223" t="s">
        <v>388</v>
      </c>
      <c r="D255" s="233"/>
      <c r="E255" s="234" t="n">
        <f aca="false">E180-F180-E236</f>
        <v>0</v>
      </c>
      <c r="F255" s="235" t="n">
        <f aca="false">D180-F180-F236</f>
        <v>0</v>
      </c>
      <c r="G255" s="6"/>
      <c r="H255" s="7"/>
      <c r="I255" s="7"/>
      <c r="J255" s="7"/>
      <c r="K255" s="9"/>
      <c r="L255" s="3"/>
    </row>
    <row r="256" customFormat="false" ht="15" hidden="false" customHeight="false" outlineLevel="0" collapsed="false">
      <c r="A256" s="32"/>
      <c r="B256" s="232" t="s">
        <v>395</v>
      </c>
      <c r="C256" s="223" t="s">
        <v>369</v>
      </c>
      <c r="D256" s="233"/>
      <c r="E256" s="234" t="n">
        <f aca="false">E179-F179-E239</f>
        <v>0</v>
      </c>
      <c r="F256" s="235" t="n">
        <f aca="false">D179-F179-F239</f>
        <v>0</v>
      </c>
      <c r="G256" s="6"/>
      <c r="H256" s="7"/>
      <c r="I256" s="7"/>
      <c r="J256" s="7"/>
      <c r="K256" s="9"/>
      <c r="L256" s="3"/>
    </row>
    <row r="257" customFormat="false" ht="15.75" hidden="false" customHeight="false" outlineLevel="0" collapsed="false">
      <c r="A257" s="32"/>
      <c r="B257" s="227" t="s">
        <v>396</v>
      </c>
      <c r="C257" s="228" t="s">
        <v>391</v>
      </c>
      <c r="D257" s="229"/>
      <c r="E257" s="230" t="n">
        <f aca="false">E181-F181+E242</f>
        <v>0</v>
      </c>
      <c r="F257" s="231" t="n">
        <f aca="false">D181-F181+F242</f>
        <v>0</v>
      </c>
      <c r="G257" s="6"/>
      <c r="H257" s="7"/>
      <c r="I257" s="7"/>
      <c r="J257" s="7"/>
      <c r="K257" s="9"/>
      <c r="L257" s="3"/>
    </row>
    <row r="258" customFormat="false" ht="15.75" hidden="false" customHeight="false" outlineLevel="0" collapsed="false">
      <c r="A258" s="32"/>
      <c r="B258" s="216" t="s">
        <v>397</v>
      </c>
      <c r="C258" s="223" t="s">
        <v>398</v>
      </c>
      <c r="D258" s="224" t="n">
        <f aca="false">D235+D238+D241+D243</f>
        <v>0</v>
      </c>
      <c r="E258" s="224" t="n">
        <f aca="false">E235+E238+E241+E243</f>
        <v>0</v>
      </c>
      <c r="F258" s="236" t="n">
        <f aca="false">F235+F238+F241+F243</f>
        <v>0</v>
      </c>
      <c r="G258" s="6"/>
      <c r="H258" s="7"/>
      <c r="I258" s="7"/>
      <c r="J258" s="7"/>
      <c r="K258" s="9"/>
      <c r="L258" s="3"/>
    </row>
    <row r="259" customFormat="false" ht="15" hidden="false" customHeight="false" outlineLevel="0" collapsed="false">
      <c r="A259" s="32"/>
      <c r="B259" s="216" t="s">
        <v>399</v>
      </c>
      <c r="C259" s="223" t="s">
        <v>400</v>
      </c>
      <c r="D259" s="224" t="e">
        <f aca="false">(D258+D218)-D91</f>
        <v>#REF!</v>
      </c>
      <c r="E259" s="224" t="e">
        <f aca="false">(E258+E218)-E91</f>
        <v>#REF!</v>
      </c>
      <c r="F259" s="236" t="e">
        <f aca="false">(F258+F218)-F91</f>
        <v>#REF!</v>
      </c>
      <c r="G259" s="6"/>
      <c r="H259" s="7"/>
      <c r="I259" s="7"/>
      <c r="J259" s="7"/>
      <c r="K259" s="9"/>
      <c r="L259" s="3"/>
    </row>
    <row r="260" customFormat="false" ht="15" hidden="false" customHeight="false" outlineLevel="0" collapsed="false">
      <c r="A260" s="32"/>
      <c r="B260" s="216" t="s">
        <v>401</v>
      </c>
      <c r="C260" s="223" t="s">
        <v>402</v>
      </c>
      <c r="D260" s="224" t="n">
        <f aca="false">-(D234+D237+D240+D244)</f>
        <v>0</v>
      </c>
      <c r="E260" s="224" t="n">
        <f aca="false">-(E234+E237+E240+E244)</f>
        <v>0</v>
      </c>
      <c r="F260" s="236" t="n">
        <f aca="false">-(F234+F237+F240+F244)</f>
        <v>0</v>
      </c>
      <c r="G260" s="6"/>
      <c r="H260" s="7"/>
      <c r="I260" s="7"/>
      <c r="J260" s="7"/>
      <c r="K260" s="9"/>
      <c r="L260" s="3"/>
    </row>
    <row r="261" customFormat="false" ht="15.75" hidden="false" customHeight="false" outlineLevel="0" collapsed="false">
      <c r="A261" s="32"/>
      <c r="B261" s="227" t="s">
        <v>403</v>
      </c>
      <c r="C261" s="228" t="s">
        <v>404</v>
      </c>
      <c r="D261" s="229" t="n">
        <f aca="false">(D260+D224)-D166</f>
        <v>0</v>
      </c>
      <c r="E261" s="229" t="n">
        <f aca="false">(E260+E224)-E167</f>
        <v>0</v>
      </c>
      <c r="F261" s="237" t="n">
        <f aca="false">(F260+F224)-F167</f>
        <v>0</v>
      </c>
      <c r="G261" s="6"/>
      <c r="H261" s="7"/>
      <c r="I261" s="7"/>
      <c r="J261" s="7"/>
      <c r="K261" s="9"/>
      <c r="L261" s="3"/>
    </row>
  </sheetData>
  <autoFilter ref="B14:G204"/>
  <mergeCells count="12">
    <mergeCell ref="C2:F2"/>
    <mergeCell ref="B14:B15"/>
    <mergeCell ref="C14:C15"/>
    <mergeCell ref="B94:B95"/>
    <mergeCell ref="C94:C95"/>
    <mergeCell ref="E207:F207"/>
    <mergeCell ref="E208:F208"/>
    <mergeCell ref="E209:F209"/>
    <mergeCell ref="E210:F210"/>
    <mergeCell ref="E211:F211"/>
    <mergeCell ref="B216:B217"/>
    <mergeCell ref="C216:C217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LibreOffice/5.3.4.2$Linux_X86_64 LibreOffice_project/30m0$Build-2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2014-03-14T06:06:57Z</dcterms:created>
  <dc:creator>e.tsamilis</dc:creator>
  <dc:description/>
  <dc:language>el-GR</dc:language>
  <cp:lastModifiedBy>George Famelis</cp:lastModifiedBy>
  <cp:lastPrinted>2017-05-08T09:21:33Z</cp:lastPrinted>
  <dcterms:modified xsi:type="dcterms:W3CDTF">2017-06-26T14:57:15Z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